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Q70" i="1"/>
  <c r="Q69" i="1"/>
  <c r="R69" i="1" s="1"/>
  <c r="Q65" i="1"/>
  <c r="Q64" i="1"/>
  <c r="O64" i="1" s="1"/>
  <c r="M64" i="1" s="1"/>
  <c r="Q63" i="1"/>
  <c r="O63" i="1" s="1"/>
  <c r="M63" i="1" s="1"/>
  <c r="Q45" i="1"/>
  <c r="O45" i="1" s="1"/>
  <c r="P45" i="1" s="1"/>
  <c r="N45" i="1" s="1"/>
  <c r="Q39" i="1"/>
  <c r="O39" i="1" s="1"/>
  <c r="M39" i="1" s="1"/>
  <c r="Q22" i="1"/>
  <c r="O22" i="1" s="1"/>
  <c r="P22" i="1" s="1"/>
  <c r="N22" i="1" s="1"/>
  <c r="Q18" i="1"/>
  <c r="O18" i="1" s="1"/>
  <c r="M18" i="1" s="1"/>
  <c r="Q17" i="1"/>
  <c r="O17" i="1" s="1"/>
  <c r="P17" i="1" s="1"/>
  <c r="N17" i="1" s="1"/>
  <c r="Q15" i="1"/>
  <c r="O15" i="1" s="1"/>
  <c r="P15" i="1" s="1"/>
  <c r="N15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60" i="1"/>
  <c r="O60" i="1" s="1"/>
  <c r="P60" i="1" s="1"/>
  <c r="N60" i="1" s="1"/>
  <c r="Q28" i="1"/>
  <c r="R28" i="1" s="1"/>
  <c r="Q3" i="1"/>
  <c r="O3" i="1" s="1"/>
  <c r="M3" i="1" s="1"/>
  <c r="O71" i="1"/>
  <c r="P71" i="1" s="1"/>
  <c r="N71" i="1" s="1"/>
  <c r="O70" i="1"/>
  <c r="M70" i="1" s="1"/>
  <c r="O69" i="1"/>
  <c r="M69" i="1" s="1"/>
  <c r="O65" i="1"/>
  <c r="P65" i="1" s="1"/>
  <c r="N65" i="1" s="1"/>
  <c r="R70" i="1"/>
  <c r="O28" i="1" l="1"/>
  <c r="M28" i="1" s="1"/>
  <c r="P3" i="1"/>
  <c r="N3" i="1" s="1"/>
  <c r="M6" i="1"/>
  <c r="M60" i="1"/>
  <c r="M15" i="1"/>
  <c r="P14" i="1"/>
  <c r="N14" i="1" s="1"/>
  <c r="P69" i="1"/>
  <c r="N69" i="1" s="1"/>
  <c r="M17" i="1"/>
  <c r="M71" i="1"/>
  <c r="M5" i="1"/>
  <c r="M45" i="1"/>
  <c r="P8" i="1"/>
  <c r="N8" i="1" s="1"/>
  <c r="P18" i="1"/>
  <c r="N18" i="1" s="1"/>
  <c r="P63" i="1"/>
  <c r="N63" i="1" s="1"/>
  <c r="M22" i="1"/>
  <c r="M65" i="1"/>
  <c r="P4" i="1"/>
  <c r="N4" i="1" s="1"/>
  <c r="P9" i="1"/>
  <c r="N9" i="1" s="1"/>
  <c r="P39" i="1"/>
  <c r="N39" i="1" s="1"/>
  <c r="P64" i="1"/>
  <c r="N64" i="1" s="1"/>
  <c r="P70" i="1"/>
  <c r="N70" i="1" s="1"/>
  <c r="P28" i="1" l="1"/>
  <c r="N28" i="1" s="1"/>
  <c r="R60" i="1"/>
  <c r="R45" i="1"/>
  <c r="R71" i="1"/>
  <c r="R65" i="1"/>
  <c r="R64" i="1"/>
  <c r="R63" i="1"/>
  <c r="R39" i="1"/>
  <c r="R22" i="1"/>
  <c r="R18" i="1"/>
  <c r="R17" i="1"/>
  <c r="R15" i="1"/>
  <c r="R14" i="1"/>
  <c r="R9" i="1"/>
  <c r="R8" i="1"/>
  <c r="R6" i="1"/>
  <c r="R5" i="1"/>
  <c r="R4" i="1"/>
  <c r="P7" i="1" l="1"/>
  <c r="P10" i="1"/>
  <c r="P11" i="1"/>
  <c r="P12" i="1"/>
  <c r="P13" i="1"/>
  <c r="P16" i="1"/>
  <c r="P19" i="1"/>
  <c r="P20" i="1"/>
  <c r="P21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1" i="1"/>
  <c r="P62" i="1"/>
  <c r="P66" i="1"/>
  <c r="P67" i="1"/>
  <c r="P68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R75" i="1" l="1"/>
  <c r="O48" i="1" l="1"/>
  <c r="R48" i="1" l="1"/>
  <c r="Q48" i="1" s="1"/>
  <c r="O11" i="1" l="1"/>
  <c r="O116" i="1" l="1"/>
  <c r="O108" i="1"/>
  <c r="O100" i="1"/>
  <c r="O92" i="1"/>
  <c r="O88" i="1"/>
  <c r="O78" i="1"/>
  <c r="O42" i="1"/>
  <c r="O13" i="1"/>
  <c r="O105" i="1"/>
  <c r="O97" i="1"/>
  <c r="O89" i="1"/>
  <c r="O85" i="1"/>
  <c r="O79" i="1"/>
  <c r="O66" i="1"/>
  <c r="O59" i="1"/>
  <c r="O47" i="1"/>
  <c r="O33" i="1"/>
  <c r="O27" i="1"/>
  <c r="O114" i="1"/>
  <c r="O110" i="1"/>
  <c r="O106" i="1"/>
  <c r="O102" i="1"/>
  <c r="O98" i="1"/>
  <c r="O94" i="1"/>
  <c r="O90" i="1"/>
  <c r="O86" i="1"/>
  <c r="O82" i="1"/>
  <c r="O80" i="1"/>
  <c r="O76" i="1"/>
  <c r="O67" i="1"/>
  <c r="O57" i="1"/>
  <c r="O53" i="1"/>
  <c r="O49" i="1"/>
  <c r="O44" i="1"/>
  <c r="O40" i="1"/>
  <c r="O37" i="1"/>
  <c r="O34" i="1"/>
  <c r="O31" i="1"/>
  <c r="O24" i="1"/>
  <c r="O21" i="1"/>
  <c r="O112" i="1"/>
  <c r="O104" i="1"/>
  <c r="O96" i="1"/>
  <c r="O84" i="1"/>
  <c r="O73" i="1"/>
  <c r="O68" i="1"/>
  <c r="O62" i="1"/>
  <c r="O55" i="1"/>
  <c r="O51" i="1"/>
  <c r="O46" i="1"/>
  <c r="O35" i="1"/>
  <c r="O29" i="1"/>
  <c r="O26" i="1"/>
  <c r="O20" i="1"/>
  <c r="O16" i="1"/>
  <c r="O7" i="1"/>
  <c r="O113" i="1"/>
  <c r="O109" i="1"/>
  <c r="O101" i="1"/>
  <c r="O93" i="1"/>
  <c r="O74" i="1"/>
  <c r="O56" i="1"/>
  <c r="O52" i="1"/>
  <c r="O43" i="1"/>
  <c r="O36" i="1"/>
  <c r="O30" i="1"/>
  <c r="O23" i="1"/>
  <c r="O115" i="1"/>
  <c r="O111" i="1"/>
  <c r="O107" i="1"/>
  <c r="O103" i="1"/>
  <c r="O99" i="1"/>
  <c r="O95" i="1"/>
  <c r="O91" i="1"/>
  <c r="O87" i="1"/>
  <c r="O83" i="1"/>
  <c r="O81" i="1"/>
  <c r="O77" i="1"/>
  <c r="O72" i="1"/>
  <c r="O61" i="1"/>
  <c r="O58" i="1"/>
  <c r="O54" i="1"/>
  <c r="O50" i="1"/>
  <c r="O41" i="1"/>
  <c r="O38" i="1"/>
  <c r="O32" i="1"/>
  <c r="O25" i="1"/>
  <c r="O19" i="1"/>
  <c r="O12" i="1"/>
  <c r="O10" i="1"/>
  <c r="R95" i="1"/>
  <c r="Q95" i="1" s="1"/>
  <c r="R101" i="1"/>
  <c r="R79" i="1"/>
  <c r="Q79" i="1" s="1"/>
  <c r="R92" i="1"/>
  <c r="Q92" i="1" s="1"/>
  <c r="R105" i="1"/>
  <c r="Q105" i="1" s="1"/>
  <c r="R67" i="1"/>
  <c r="Q67" i="1" s="1"/>
  <c r="R77" i="1"/>
  <c r="Q77" i="1" s="1"/>
  <c r="R112" i="1"/>
  <c r="Q112" i="1" s="1"/>
  <c r="R21" i="1"/>
  <c r="Q21" i="1" s="1"/>
  <c r="R35" i="1"/>
  <c r="Q35" i="1" s="1"/>
  <c r="R47" i="1"/>
  <c r="Q47" i="1" s="1"/>
  <c r="R111" i="1"/>
  <c r="Q111" i="1" s="1"/>
  <c r="R11" i="1"/>
  <c r="Q11" i="1" s="1"/>
  <c r="R24" i="1"/>
  <c r="Q24" i="1" s="1"/>
  <c r="R40" i="1"/>
  <c r="Q40" i="1" s="1"/>
  <c r="R43" i="1"/>
  <c r="Q43" i="1" s="1"/>
  <c r="R53" i="1"/>
  <c r="Q53" i="1" s="1"/>
  <c r="R80" i="1"/>
  <c r="Q80" i="1" s="1"/>
  <c r="R93" i="1"/>
  <c r="Q93" i="1" s="1"/>
  <c r="R16" i="1"/>
  <c r="Q16" i="1" s="1"/>
  <c r="R27" i="1"/>
  <c r="Q27" i="1" s="1"/>
  <c r="R55" i="1"/>
  <c r="Q55" i="1" s="1"/>
  <c r="R29" i="1"/>
  <c r="Q29" i="1" s="1"/>
  <c r="R41" i="1"/>
  <c r="Q41" i="1" s="1"/>
  <c r="R50" i="1"/>
  <c r="Q50" i="1" s="1"/>
  <c r="R54" i="1"/>
  <c r="Q54" i="1" s="1"/>
  <c r="R81" i="1"/>
  <c r="Q81" i="1" s="1"/>
  <c r="R94" i="1"/>
  <c r="Q94" i="1" s="1"/>
  <c r="R103" i="1"/>
  <c r="Q103" i="1" s="1"/>
  <c r="R110" i="1"/>
  <c r="Q110" i="1" s="1"/>
  <c r="R57" i="1" l="1"/>
  <c r="Q57" i="1" s="1"/>
  <c r="R72" i="1"/>
  <c r="Q72" i="1" s="1"/>
  <c r="R83" i="1"/>
  <c r="Q83" i="1" s="1"/>
  <c r="R87" i="1"/>
  <c r="Q87" i="1" s="1"/>
  <c r="R100" i="1"/>
  <c r="Q100" i="1" s="1"/>
  <c r="R56" i="1"/>
  <c r="Q56" i="1" s="1"/>
  <c r="R46" i="1"/>
  <c r="Q46" i="1" s="1"/>
  <c r="R113" i="1"/>
  <c r="Q113" i="1" s="1"/>
  <c r="R89" i="1"/>
  <c r="Q89" i="1" s="1"/>
  <c r="R30" i="1"/>
  <c r="Q30" i="1" s="1"/>
  <c r="R84" i="1"/>
  <c r="Q84" i="1" s="1"/>
  <c r="R115" i="1"/>
  <c r="Q115" i="1" s="1"/>
  <c r="R33" i="1"/>
  <c r="Q33" i="1" s="1"/>
  <c r="R26" i="1"/>
  <c r="Q26" i="1" s="1"/>
  <c r="R66" i="1"/>
  <c r="Q66" i="1" s="1"/>
  <c r="R102" i="1"/>
  <c r="Q102" i="1" s="1"/>
  <c r="R34" i="1"/>
  <c r="Q34" i="1" s="1"/>
  <c r="R13" i="1"/>
  <c r="Q13" i="1" s="1"/>
  <c r="R96" i="1"/>
  <c r="Q96" i="1" s="1"/>
  <c r="R114" i="1"/>
  <c r="Q114" i="1" s="1"/>
  <c r="R10" i="1"/>
  <c r="Q10" i="1" s="1"/>
  <c r="R109" i="1"/>
  <c r="Q109" i="1" s="1"/>
  <c r="R86" i="1"/>
  <c r="Q86" i="1" s="1"/>
  <c r="R61" i="1"/>
  <c r="Q61" i="1" s="1"/>
  <c r="R78" i="1"/>
  <c r="Q78" i="1" s="1"/>
  <c r="R108" i="1"/>
  <c r="Q108" i="1" s="1"/>
  <c r="R68" i="1"/>
  <c r="Q68" i="1" s="1"/>
  <c r="R52" i="1"/>
  <c r="Q52" i="1" s="1"/>
  <c r="R99" i="1"/>
  <c r="Q99" i="1" s="1"/>
  <c r="R38" i="1"/>
  <c r="Q38" i="1" s="1"/>
  <c r="R107" i="1"/>
  <c r="Q107" i="1" s="1"/>
  <c r="R90" i="1"/>
  <c r="Q90" i="1" s="1"/>
  <c r="R76" i="1"/>
  <c r="Q76" i="1" s="1"/>
  <c r="R62" i="1"/>
  <c r="Q62" i="1" s="1"/>
  <c r="R51" i="1"/>
  <c r="Q51" i="1" s="1"/>
  <c r="R19" i="1"/>
  <c r="Q19" i="1" s="1"/>
  <c r="R97" i="1"/>
  <c r="Q97" i="1" s="1"/>
  <c r="R74" i="1"/>
  <c r="Q74" i="1" s="1"/>
  <c r="R85" i="1"/>
  <c r="Q85" i="1" s="1"/>
  <c r="R88" i="1"/>
  <c r="Q88" i="1" s="1"/>
  <c r="R42" i="1"/>
  <c r="Q42" i="1" s="1"/>
  <c r="R58" i="1"/>
  <c r="Q58" i="1" s="1"/>
  <c r="R73" i="1"/>
  <c r="Q73" i="1" s="1"/>
  <c r="R20" i="1"/>
  <c r="Q20" i="1" s="1"/>
  <c r="R82" i="1"/>
  <c r="Q82" i="1" s="1"/>
  <c r="R49" i="1"/>
  <c r="Q49" i="1" s="1"/>
  <c r="R25" i="1"/>
  <c r="Q25" i="1" s="1"/>
  <c r="R59" i="1"/>
  <c r="Q59" i="1" s="1"/>
  <c r="R91" i="1"/>
  <c r="Q91" i="1" s="1"/>
  <c r="R116" i="1"/>
  <c r="Q116" i="1" s="1"/>
  <c r="R31" i="1"/>
  <c r="Q31" i="1" s="1"/>
  <c r="R23" i="1"/>
  <c r="Q23" i="1" s="1"/>
  <c r="R36" i="1"/>
  <c r="Q36" i="1" s="1"/>
  <c r="R12" i="1"/>
  <c r="Q12" i="1" s="1"/>
  <c r="R7" i="1"/>
  <c r="Q7" i="1" s="1"/>
  <c r="R106" i="1"/>
  <c r="Q106" i="1" s="1"/>
  <c r="R32" i="1"/>
  <c r="Q32" i="1" s="1"/>
  <c r="R104" i="1"/>
  <c r="Q104" i="1" s="1"/>
  <c r="R98" i="1"/>
  <c r="Q98" i="1" s="1"/>
  <c r="R44" i="1"/>
  <c r="Q44" i="1" s="1"/>
  <c r="R37" i="1"/>
  <c r="Q37" i="1" s="1"/>
  <c r="Q101" i="1"/>
  <c r="R3" i="1" l="1"/>
</calcChain>
</file>

<file path=xl/sharedStrings.xml><?xml version="1.0" encoding="utf-8"?>
<sst xmlns="http://schemas.openxmlformats.org/spreadsheetml/2006/main" count="602" uniqueCount="81">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</sst>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tabSelected="1" topLeftCell="B1" workbookViewId="0">
      <pane ySplit="2" topLeftCell="A92" activePane="bottomLeft" state="frozen"/>
      <selection pane="bottomLeft" activeCell="Q118" sqref="Q118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6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7" customWidth="1"/>
    <col min="16" max="16" width="15" style="37" customWidth="1"/>
    <col min="17" max="17" width="11.85546875" style="37" customWidth="1"/>
    <col min="18" max="18" width="16.85546875" style="37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9" t="s">
        <v>0</v>
      </c>
      <c r="B1" s="69" t="s">
        <v>1</v>
      </c>
      <c r="C1" s="76" t="s">
        <v>2</v>
      </c>
      <c r="D1" s="75" t="s">
        <v>67</v>
      </c>
      <c r="E1" s="69" t="s">
        <v>3</v>
      </c>
      <c r="F1" s="69" t="s">
        <v>4</v>
      </c>
      <c r="G1" s="72" t="s">
        <v>68</v>
      </c>
      <c r="H1" s="73"/>
      <c r="I1" s="73"/>
      <c r="J1" s="74"/>
      <c r="K1" s="77" t="s">
        <v>74</v>
      </c>
      <c r="L1" s="69" t="s">
        <v>66</v>
      </c>
      <c r="M1" s="80" t="s">
        <v>75</v>
      </c>
      <c r="N1" s="81"/>
      <c r="O1" s="78" t="s">
        <v>77</v>
      </c>
      <c r="P1" s="79"/>
      <c r="Q1" s="82" t="s">
        <v>76</v>
      </c>
      <c r="R1" s="83"/>
      <c r="S1" s="70" t="s">
        <v>71</v>
      </c>
      <c r="T1" s="69" t="s">
        <v>80</v>
      </c>
    </row>
    <row r="2" spans="1:21" ht="39.75" customHeight="1" x14ac:dyDescent="0.2">
      <c r="A2" s="69"/>
      <c r="B2" s="69"/>
      <c r="C2" s="76"/>
      <c r="D2" s="75"/>
      <c r="E2" s="69"/>
      <c r="F2" s="69"/>
      <c r="G2" s="28" t="s">
        <v>73</v>
      </c>
      <c r="H2" s="28" t="s">
        <v>5</v>
      </c>
      <c r="I2" s="28" t="s">
        <v>6</v>
      </c>
      <c r="J2" s="28" t="s">
        <v>7</v>
      </c>
      <c r="K2" s="77"/>
      <c r="L2" s="69"/>
      <c r="M2" s="32" t="s">
        <v>69</v>
      </c>
      <c r="N2" s="33" t="s">
        <v>70</v>
      </c>
      <c r="O2" s="27" t="s">
        <v>69</v>
      </c>
      <c r="P2" s="26" t="s">
        <v>70</v>
      </c>
      <c r="Q2" s="41" t="s">
        <v>69</v>
      </c>
      <c r="R2" s="40" t="s">
        <v>70</v>
      </c>
      <c r="S2" s="71"/>
      <c r="T2" s="69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126002.29095074456</v>
      </c>
      <c r="N3" s="29">
        <f>P3*1.1</f>
        <v>6761030.9278350519</v>
      </c>
      <c r="O3" s="38">
        <f>Q3/97*100</f>
        <v>113402.06185567011</v>
      </c>
      <c r="P3" s="38">
        <f>O3*K3</f>
        <v>6146391.7525773197</v>
      </c>
      <c r="Q3" s="31">
        <f>108000+2000</f>
        <v>110000</v>
      </c>
      <c r="R3" s="31">
        <f>Q3*K3</f>
        <v>5962000</v>
      </c>
      <c r="S3" s="66"/>
      <c r="T3" s="67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8">
        <f>Q4/97*100</f>
        <v>131958.76288659795</v>
      </c>
      <c r="P4" s="38">
        <f>O4*K4</f>
        <v>4842886.5979381455</v>
      </c>
      <c r="Q4" s="31">
        <f>7000+121000</f>
        <v>128000</v>
      </c>
      <c r="R4" s="31">
        <f>Q4*K4</f>
        <v>4697600</v>
      </c>
      <c r="S4" s="56"/>
      <c r="T4" s="56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8">
        <f>Q5/97*100</f>
        <v>131958.76288659795</v>
      </c>
      <c r="P5" s="38">
        <f>O5*K5</f>
        <v>4816494.8453608248</v>
      </c>
      <c r="Q5" s="31">
        <f>7000+121000</f>
        <v>128000</v>
      </c>
      <c r="R5" s="31">
        <f>Q5*K5</f>
        <v>4672000</v>
      </c>
      <c r="S5" s="56"/>
      <c r="T5" s="56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8">
        <f>Q6/97*100</f>
        <v>131958.76288659795</v>
      </c>
      <c r="P6" s="38">
        <f>O6*K6</f>
        <v>4763711.3402061863</v>
      </c>
      <c r="Q6" s="31">
        <f>7000+121000</f>
        <v>128000</v>
      </c>
      <c r="R6" s="31">
        <f>Q6*K6</f>
        <v>4620800</v>
      </c>
      <c r="S6" s="56"/>
      <c r="T6" s="56"/>
      <c r="U6" s="64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8">
        <f>Q8/97*100</f>
        <v>131958.76288659795</v>
      </c>
      <c r="P8" s="38">
        <f>O8*K8</f>
        <v>4803298.969072165</v>
      </c>
      <c r="Q8" s="31">
        <f>7000+121000</f>
        <v>128000</v>
      </c>
      <c r="R8" s="31">
        <f>Q8*K8</f>
        <v>4659200</v>
      </c>
      <c r="S8" s="56"/>
      <c r="T8" s="56"/>
    </row>
    <row r="9" spans="1:21" ht="13.5" customHeight="1" x14ac:dyDescent="0.2">
      <c r="A9" s="24" t="s">
        <v>8</v>
      </c>
      <c r="B9" s="60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8">
        <f>Q9/97*100</f>
        <v>131958.76288659795</v>
      </c>
      <c r="P9" s="38">
        <f>O9*K9</f>
        <v>4842886.5979381455</v>
      </c>
      <c r="Q9" s="31">
        <f>7000+121000</f>
        <v>128000</v>
      </c>
      <c r="R9" s="31">
        <f>Q9*K9</f>
        <v>4697600</v>
      </c>
      <c r="S9" s="56"/>
      <c r="T9" s="56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8">
        <f>P11/K11</f>
        <v>114037.5343160656</v>
      </c>
      <c r="P11" s="38">
        <f>N11*0.9</f>
        <v>6956289.5932800015</v>
      </c>
      <c r="Q11" s="31">
        <f>R11/K11</f>
        <v>110616.40828658362</v>
      </c>
      <c r="R11" s="31">
        <f>P11*0.97</f>
        <v>6747600.9054816011</v>
      </c>
      <c r="S11" s="42"/>
      <c r="T11" s="57"/>
    </row>
    <row r="12" spans="1:21" ht="13.5" customHeight="1" x14ac:dyDescent="0.2">
      <c r="A12" s="13" t="s">
        <v>18</v>
      </c>
      <c r="B12" s="60" t="s">
        <v>16</v>
      </c>
      <c r="C12" s="14">
        <v>2</v>
      </c>
      <c r="D12" s="20">
        <v>77</v>
      </c>
      <c r="E12" s="13" t="s">
        <v>19</v>
      </c>
      <c r="F12" s="13" t="s">
        <v>27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8">
        <f>P12/K12</f>
        <v>119628.29558047108</v>
      </c>
      <c r="P12" s="38">
        <f>N12*0.9</f>
        <v>6866664.1663190397</v>
      </c>
      <c r="Q12" s="31">
        <f>R12/K12</f>
        <v>116039.44671305694</v>
      </c>
      <c r="R12" s="31">
        <f>P12*0.97</f>
        <v>6660664.2413294679</v>
      </c>
      <c r="S12" s="36"/>
      <c r="T12" s="57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8">
        <f>P13/K13</f>
        <v>115280.66607878233</v>
      </c>
      <c r="P13" s="38">
        <f>N13*0.9</f>
        <v>6513357.633451202</v>
      </c>
      <c r="Q13" s="31">
        <f>R13/K13</f>
        <v>111822.24609641885</v>
      </c>
      <c r="R13" s="31">
        <f>P13*0.97</f>
        <v>6317956.9044476654</v>
      </c>
      <c r="S13" s="66"/>
      <c r="T13" s="68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8">
        <f>Q14/97*100</f>
        <v>131958.76288659795</v>
      </c>
      <c r="P14" s="38">
        <f>O14*K14</f>
        <v>4803298.969072165</v>
      </c>
      <c r="Q14" s="31">
        <f>7000+121000</f>
        <v>128000</v>
      </c>
      <c r="R14" s="31">
        <f>Q14*K14</f>
        <v>4659200</v>
      </c>
      <c r="S14" s="56"/>
      <c r="T14" s="56"/>
    </row>
    <row r="15" spans="1:21" ht="13.5" customHeight="1" x14ac:dyDescent="0.2">
      <c r="A15" s="7" t="s">
        <v>18</v>
      </c>
      <c r="B15" s="10" t="s">
        <v>9</v>
      </c>
      <c r="C15" s="8">
        <v>3</v>
      </c>
      <c r="D15" s="19">
        <v>86</v>
      </c>
      <c r="E15" s="7" t="s">
        <v>23</v>
      </c>
      <c r="F15" s="7" t="s">
        <v>24</v>
      </c>
      <c r="G15" s="9">
        <v>34.71</v>
      </c>
      <c r="H15" s="9">
        <v>15.02</v>
      </c>
      <c r="I15" s="9">
        <v>8.5299999999999994</v>
      </c>
      <c r="J15" s="9">
        <v>3.83</v>
      </c>
      <c r="K15" s="17">
        <v>35.1</v>
      </c>
      <c r="L15" s="7" t="s">
        <v>12</v>
      </c>
      <c r="M15" s="29">
        <f>O15/90*100</f>
        <v>146620.84765177549</v>
      </c>
      <c r="N15" s="29">
        <f>P15*1.1</f>
        <v>5094927.8350515477</v>
      </c>
      <c r="O15" s="38">
        <f>Q15/97*100</f>
        <v>131958.76288659795</v>
      </c>
      <c r="P15" s="38">
        <f>O15*K15</f>
        <v>4631752.5773195885</v>
      </c>
      <c r="Q15" s="31">
        <f>7000+121000</f>
        <v>128000</v>
      </c>
      <c r="R15" s="31">
        <f>Q15*K15</f>
        <v>4492800</v>
      </c>
      <c r="S15" s="56"/>
      <c r="T15" s="56"/>
    </row>
    <row r="16" spans="1:21" ht="13.5" customHeight="1" x14ac:dyDescent="0.2">
      <c r="A16" s="10" t="s">
        <v>18</v>
      </c>
      <c r="B16" s="10" t="s">
        <v>16</v>
      </c>
      <c r="C16" s="11">
        <v>3</v>
      </c>
      <c r="D16" s="19">
        <v>89</v>
      </c>
      <c r="E16" s="10" t="s">
        <v>19</v>
      </c>
      <c r="F16" s="10" t="s">
        <v>20</v>
      </c>
      <c r="G16" s="12">
        <v>55.7</v>
      </c>
      <c r="H16" s="12">
        <v>31.21</v>
      </c>
      <c r="I16" s="12">
        <v>10.039999999999999</v>
      </c>
      <c r="J16" s="12">
        <v>4.26</v>
      </c>
      <c r="K16" s="17">
        <v>56.6</v>
      </c>
      <c r="L16" s="10" t="s">
        <v>12</v>
      </c>
      <c r="M16" s="29">
        <v>128086.50192429684</v>
      </c>
      <c r="N16" s="29">
        <v>7249696.0089152018</v>
      </c>
      <c r="O16" s="38">
        <f>P16/K16</f>
        <v>115277.85173186717</v>
      </c>
      <c r="P16" s="38">
        <f>N16*0.9</f>
        <v>6524726.4080236815</v>
      </c>
      <c r="Q16" s="31">
        <f>R16/K16</f>
        <v>111819.51617991114</v>
      </c>
      <c r="R16" s="31">
        <f>P16*0.97</f>
        <v>6328984.6157829706</v>
      </c>
      <c r="S16" s="66"/>
      <c r="T16" s="68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90</v>
      </c>
      <c r="E17" s="4" t="s">
        <v>10</v>
      </c>
      <c r="F17" s="4" t="s">
        <v>25</v>
      </c>
      <c r="G17" s="6">
        <v>38.700000000000003</v>
      </c>
      <c r="H17" s="6">
        <v>16.73</v>
      </c>
      <c r="I17" s="6">
        <v>10.66</v>
      </c>
      <c r="J17" s="6">
        <v>4.3099999999999996</v>
      </c>
      <c r="K17" s="17">
        <v>39.799999999999997</v>
      </c>
      <c r="L17" s="4" t="s">
        <v>12</v>
      </c>
      <c r="M17" s="29">
        <f>O17/90*100</f>
        <v>145475.37227949599</v>
      </c>
      <c r="N17" s="29">
        <f>P17*1.1</f>
        <v>5732020.6185567006</v>
      </c>
      <c r="O17" s="38">
        <f>Q17/97*100</f>
        <v>130927.8350515464</v>
      </c>
      <c r="P17" s="38">
        <f>O17*K17</f>
        <v>5210927.8350515459</v>
      </c>
      <c r="Q17" s="31">
        <f>7000+120000</f>
        <v>127000</v>
      </c>
      <c r="R17" s="31">
        <f>Q17*K17</f>
        <v>5054600</v>
      </c>
      <c r="S17" s="56"/>
      <c r="T17" s="56"/>
    </row>
    <row r="18" spans="1:20" ht="13.5" customHeight="1" x14ac:dyDescent="0.2">
      <c r="A18" s="4" t="s">
        <v>18</v>
      </c>
      <c r="B18" s="10" t="s">
        <v>9</v>
      </c>
      <c r="C18" s="5">
        <v>3</v>
      </c>
      <c r="D18" s="19">
        <v>94</v>
      </c>
      <c r="E18" s="4" t="s">
        <v>13</v>
      </c>
      <c r="F18" s="4" t="s">
        <v>21</v>
      </c>
      <c r="G18" s="6">
        <v>35.549999999999997</v>
      </c>
      <c r="H18" s="6">
        <v>15.98</v>
      </c>
      <c r="I18" s="6">
        <v>8.5</v>
      </c>
      <c r="J18" s="6">
        <v>4.2</v>
      </c>
      <c r="K18" s="17">
        <v>36.4</v>
      </c>
      <c r="L18" s="4" t="s">
        <v>12</v>
      </c>
      <c r="M18" s="29">
        <f>O18/90*100</f>
        <v>146620.84765177549</v>
      </c>
      <c r="N18" s="29">
        <f>P18*1.1</f>
        <v>5283628.8659793818</v>
      </c>
      <c r="O18" s="38">
        <f>Q18/97*100</f>
        <v>131958.76288659795</v>
      </c>
      <c r="P18" s="38">
        <f>O18*K18</f>
        <v>4803298.969072165</v>
      </c>
      <c r="Q18" s="31">
        <f>7000+121000</f>
        <v>128000</v>
      </c>
      <c r="R18" s="31">
        <f>Q18*K18</f>
        <v>4659200</v>
      </c>
      <c r="S18" s="56"/>
      <c r="T18" s="56"/>
    </row>
    <row r="19" spans="1:20" ht="13.5" customHeight="1" x14ac:dyDescent="0.2">
      <c r="A19" s="13" t="s">
        <v>18</v>
      </c>
      <c r="B19" s="60" t="s">
        <v>16</v>
      </c>
      <c r="C19" s="14">
        <v>4</v>
      </c>
      <c r="D19" s="20">
        <v>99</v>
      </c>
      <c r="E19" s="13" t="s">
        <v>19</v>
      </c>
      <c r="F19" s="13" t="s">
        <v>20</v>
      </c>
      <c r="G19" s="15">
        <v>55.7</v>
      </c>
      <c r="H19" s="15">
        <v>31.21</v>
      </c>
      <c r="I19" s="15">
        <v>10.039999999999999</v>
      </c>
      <c r="J19" s="15">
        <v>4.26</v>
      </c>
      <c r="K19" s="18">
        <v>56.6</v>
      </c>
      <c r="L19" s="16" t="s">
        <v>12</v>
      </c>
      <c r="M19" s="29">
        <v>128086.50192429684</v>
      </c>
      <c r="N19" s="29">
        <v>7249696.0089152018</v>
      </c>
      <c r="O19" s="38">
        <f>P19/K19</f>
        <v>115277.85173186717</v>
      </c>
      <c r="P19" s="38">
        <f>N19*0.9</f>
        <v>6524726.4080236815</v>
      </c>
      <c r="Q19" s="31">
        <f>R19/K19</f>
        <v>111819.51617991114</v>
      </c>
      <c r="R19" s="31">
        <f>P19*0.97</f>
        <v>6328984.6157829706</v>
      </c>
      <c r="S19" s="66"/>
      <c r="T19" s="68"/>
    </row>
    <row r="20" spans="1:20" ht="13.5" customHeight="1" x14ac:dyDescent="0.2">
      <c r="A20" s="10" t="s">
        <v>18</v>
      </c>
      <c r="B20" s="10" t="s">
        <v>16</v>
      </c>
      <c r="C20" s="11">
        <v>5</v>
      </c>
      <c r="D20" s="19">
        <v>107</v>
      </c>
      <c r="E20" s="10" t="s">
        <v>19</v>
      </c>
      <c r="F20" s="10" t="s">
        <v>27</v>
      </c>
      <c r="G20" s="12">
        <v>56.48</v>
      </c>
      <c r="H20" s="12">
        <v>28.03</v>
      </c>
      <c r="I20" s="12">
        <v>12.7</v>
      </c>
      <c r="J20" s="12">
        <v>3.83</v>
      </c>
      <c r="K20" s="17">
        <v>57.4</v>
      </c>
      <c r="L20" s="10" t="s">
        <v>12</v>
      </c>
      <c r="M20" s="29">
        <v>132920.32842274563</v>
      </c>
      <c r="N20" s="29">
        <v>7629626.8514655996</v>
      </c>
      <c r="O20" s="38">
        <f>P20/K20</f>
        <v>119628.29558047108</v>
      </c>
      <c r="P20" s="38">
        <f>N20*0.9</f>
        <v>6866664.1663190397</v>
      </c>
      <c r="Q20" s="31">
        <f>R20/K20</f>
        <v>116039.44671305694</v>
      </c>
      <c r="R20" s="31">
        <f>P20*0.97</f>
        <v>6660664.2413294679</v>
      </c>
      <c r="T20" s="57"/>
    </row>
    <row r="21" spans="1:20" ht="13.5" customHeight="1" x14ac:dyDescent="0.2">
      <c r="A21" s="4" t="s">
        <v>18</v>
      </c>
      <c r="B21" s="10" t="s">
        <v>16</v>
      </c>
      <c r="C21" s="5">
        <v>5</v>
      </c>
      <c r="D21" s="19">
        <v>113</v>
      </c>
      <c r="E21" s="10" t="s">
        <v>17</v>
      </c>
      <c r="F21" s="4" t="s">
        <v>26</v>
      </c>
      <c r="G21" s="6">
        <v>58.89</v>
      </c>
      <c r="H21" s="6">
        <v>31.34</v>
      </c>
      <c r="I21" s="6">
        <v>13.77</v>
      </c>
      <c r="J21" s="6">
        <v>3.91</v>
      </c>
      <c r="K21" s="17">
        <v>59</v>
      </c>
      <c r="L21" s="4" t="s">
        <v>12</v>
      </c>
      <c r="M21" s="29">
        <v>132873.0833982373</v>
      </c>
      <c r="N21" s="29">
        <v>7839511.920496</v>
      </c>
      <c r="O21" s="38">
        <f>P21/K21</f>
        <v>119585.77505841355</v>
      </c>
      <c r="P21" s="38">
        <f>N21*0.9</f>
        <v>7055560.7284463998</v>
      </c>
      <c r="Q21" s="31">
        <f>R21/K21</f>
        <v>115998.20180666115</v>
      </c>
      <c r="R21" s="31">
        <f>P21*0.97</f>
        <v>6843893.906593008</v>
      </c>
      <c r="S21" s="44"/>
      <c r="T21" s="65"/>
    </row>
    <row r="22" spans="1:20" ht="13.5" customHeight="1" x14ac:dyDescent="0.2">
      <c r="A22" s="4" t="s">
        <v>18</v>
      </c>
      <c r="B22" s="10" t="s">
        <v>9</v>
      </c>
      <c r="C22" s="5">
        <v>6</v>
      </c>
      <c r="D22" s="19">
        <v>115</v>
      </c>
      <c r="E22" s="10" t="s">
        <v>13</v>
      </c>
      <c r="F22" s="4" t="s">
        <v>22</v>
      </c>
      <c r="G22" s="6">
        <v>34.72</v>
      </c>
      <c r="H22" s="6">
        <v>14.59</v>
      </c>
      <c r="I22" s="6">
        <v>8.76</v>
      </c>
      <c r="J22" s="6">
        <v>3.91</v>
      </c>
      <c r="K22" s="17">
        <v>35.299999999999997</v>
      </c>
      <c r="L22" s="4" t="s">
        <v>12</v>
      </c>
      <c r="M22" s="29">
        <f>O22/90*100</f>
        <v>146620.84765177549</v>
      </c>
      <c r="N22" s="29">
        <f>P22*1.1</f>
        <v>5123958.7628865987</v>
      </c>
      <c r="O22" s="38">
        <f>Q22/97*100</f>
        <v>131958.76288659795</v>
      </c>
      <c r="P22" s="38">
        <f>O22*K22</f>
        <v>4658144.3298969073</v>
      </c>
      <c r="Q22" s="31">
        <f>7000+121000</f>
        <v>128000</v>
      </c>
      <c r="R22" s="31">
        <f>Q22*K22</f>
        <v>4518400</v>
      </c>
      <c r="S22" s="44"/>
      <c r="T22" s="35"/>
    </row>
    <row r="23" spans="1:20" ht="13.5" customHeight="1" x14ac:dyDescent="0.2">
      <c r="A23" s="4" t="s">
        <v>18</v>
      </c>
      <c r="B23" s="10" t="s">
        <v>16</v>
      </c>
      <c r="C23" s="5">
        <v>6</v>
      </c>
      <c r="D23" s="19">
        <v>117</v>
      </c>
      <c r="E23" s="10" t="s">
        <v>19</v>
      </c>
      <c r="F23" s="4" t="s">
        <v>27</v>
      </c>
      <c r="G23" s="6">
        <v>56.48</v>
      </c>
      <c r="H23" s="6">
        <v>28.03</v>
      </c>
      <c r="I23" s="6">
        <v>12.7</v>
      </c>
      <c r="J23" s="6">
        <v>3.83</v>
      </c>
      <c r="K23" s="17">
        <v>57.2</v>
      </c>
      <c r="L23" s="4" t="s">
        <v>12</v>
      </c>
      <c r="M23" s="29">
        <v>132926.41989225175</v>
      </c>
      <c r="N23" s="29">
        <v>7603391.2178368</v>
      </c>
      <c r="O23" s="38">
        <f t="shared" ref="O23:O27" si="0">P23/K23</f>
        <v>119633.77790302657</v>
      </c>
      <c r="P23" s="38">
        <f t="shared" ref="P23:P27" si="1">N23*0.9</f>
        <v>6843052.0960531197</v>
      </c>
      <c r="Q23" s="31">
        <f t="shared" ref="Q23:Q27" si="2">R23/K23</f>
        <v>116044.76456593577</v>
      </c>
      <c r="R23" s="31">
        <f t="shared" ref="R23:R27" si="3">P23*0.97</f>
        <v>6637760.5331715262</v>
      </c>
      <c r="S23" s="44"/>
      <c r="T23" s="57"/>
    </row>
    <row r="24" spans="1:20" ht="13.5" customHeight="1" x14ac:dyDescent="0.2">
      <c r="A24" s="4" t="s">
        <v>18</v>
      </c>
      <c r="B24" s="10" t="s">
        <v>16</v>
      </c>
      <c r="C24" s="5">
        <v>6</v>
      </c>
      <c r="D24" s="19">
        <v>119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56.5</v>
      </c>
      <c r="L24" s="4" t="s">
        <v>12</v>
      </c>
      <c r="M24" s="29">
        <v>128089.62897642481</v>
      </c>
      <c r="N24" s="29">
        <v>7237064.0371680018</v>
      </c>
      <c r="O24" s="38">
        <f t="shared" si="0"/>
        <v>115280.66607878233</v>
      </c>
      <c r="P24" s="38">
        <f t="shared" si="1"/>
        <v>6513357.633451202</v>
      </c>
      <c r="Q24" s="31">
        <f t="shared" si="2"/>
        <v>111822.24609641885</v>
      </c>
      <c r="R24" s="31">
        <f t="shared" si="3"/>
        <v>6317956.9044476654</v>
      </c>
      <c r="S24" s="44">
        <v>44187</v>
      </c>
      <c r="T24" s="57"/>
    </row>
    <row r="25" spans="1:20" ht="13.5" customHeight="1" x14ac:dyDescent="0.2">
      <c r="A25" s="4" t="s">
        <v>18</v>
      </c>
      <c r="B25" s="10" t="s">
        <v>16</v>
      </c>
      <c r="C25" s="5">
        <v>8</v>
      </c>
      <c r="D25" s="19">
        <v>135</v>
      </c>
      <c r="E25" s="10" t="s">
        <v>19</v>
      </c>
      <c r="F25" s="4" t="s">
        <v>27</v>
      </c>
      <c r="G25" s="6">
        <v>56.48</v>
      </c>
      <c r="H25" s="6">
        <v>28.03</v>
      </c>
      <c r="I25" s="6">
        <v>12.7</v>
      </c>
      <c r="J25" s="6">
        <v>3.83</v>
      </c>
      <c r="K25" s="17">
        <v>56.8</v>
      </c>
      <c r="L25" s="4" t="s">
        <v>12</v>
      </c>
      <c r="M25" s="29">
        <v>132938.73152428167</v>
      </c>
      <c r="N25" s="29">
        <v>7550919.950579199</v>
      </c>
      <c r="O25" s="38">
        <f t="shared" si="0"/>
        <v>119644.85837185351</v>
      </c>
      <c r="P25" s="38">
        <f t="shared" si="1"/>
        <v>6795827.955521279</v>
      </c>
      <c r="Q25" s="31">
        <f t="shared" si="2"/>
        <v>116055.5126206979</v>
      </c>
      <c r="R25" s="31">
        <f t="shared" si="3"/>
        <v>6591953.1168556409</v>
      </c>
      <c r="S25" s="52"/>
      <c r="T25" s="57"/>
    </row>
    <row r="26" spans="1:20" ht="13.5" customHeight="1" x14ac:dyDescent="0.2">
      <c r="A26" s="4" t="s">
        <v>18</v>
      </c>
      <c r="B26" s="10" t="s">
        <v>16</v>
      </c>
      <c r="C26" s="5">
        <v>8</v>
      </c>
      <c r="D26" s="19">
        <v>137</v>
      </c>
      <c r="E26" s="10" t="s">
        <v>19</v>
      </c>
      <c r="F26" s="4" t="s">
        <v>20</v>
      </c>
      <c r="G26" s="6">
        <v>55.7</v>
      </c>
      <c r="H26" s="6">
        <v>31.21</v>
      </c>
      <c r="I26" s="6">
        <v>10.039999999999999</v>
      </c>
      <c r="J26" s="6">
        <v>4.26</v>
      </c>
      <c r="K26" s="17">
        <v>56.6</v>
      </c>
      <c r="L26" s="4" t="s">
        <v>12</v>
      </c>
      <c r="M26" s="29">
        <v>128086.50192429684</v>
      </c>
      <c r="N26" s="29">
        <v>7249696.0089152018</v>
      </c>
      <c r="O26" s="38">
        <f t="shared" si="0"/>
        <v>115277.85173186717</v>
      </c>
      <c r="P26" s="38">
        <f t="shared" si="1"/>
        <v>6524726.4080236815</v>
      </c>
      <c r="Q26" s="31">
        <f t="shared" si="2"/>
        <v>111819.51617991114</v>
      </c>
      <c r="R26" s="31">
        <f t="shared" si="3"/>
        <v>6328984.6157829706</v>
      </c>
      <c r="S26" s="42"/>
      <c r="T26" s="57"/>
    </row>
    <row r="27" spans="1:20" ht="13.5" customHeight="1" x14ac:dyDescent="0.2">
      <c r="A27" s="4" t="s">
        <v>28</v>
      </c>
      <c r="B27" s="10" t="s">
        <v>29</v>
      </c>
      <c r="C27" s="5">
        <v>1</v>
      </c>
      <c r="D27" s="19">
        <v>141</v>
      </c>
      <c r="E27" s="10" t="s">
        <v>30</v>
      </c>
      <c r="F27" s="4" t="s">
        <v>31</v>
      </c>
      <c r="G27" s="6">
        <v>64.400000000000006</v>
      </c>
      <c r="H27" s="6">
        <v>34.57</v>
      </c>
      <c r="I27" s="6">
        <v>9.67</v>
      </c>
      <c r="J27" s="6">
        <v>3.95</v>
      </c>
      <c r="K27" s="17">
        <v>65.400000000000006</v>
      </c>
      <c r="L27" s="4" t="s">
        <v>12</v>
      </c>
      <c r="M27" s="29">
        <v>120585.1451877676</v>
      </c>
      <c r="N27" s="29">
        <v>7886268.4952800013</v>
      </c>
      <c r="O27" s="38">
        <f t="shared" si="0"/>
        <v>108526.63066899084</v>
      </c>
      <c r="P27" s="38">
        <f t="shared" si="1"/>
        <v>7097641.6457520016</v>
      </c>
      <c r="Q27" s="31">
        <f t="shared" si="2"/>
        <v>105270.8317489211</v>
      </c>
      <c r="R27" s="31">
        <f t="shared" si="3"/>
        <v>6884712.396379441</v>
      </c>
      <c r="S27" s="42"/>
      <c r="T27" s="57"/>
    </row>
    <row r="28" spans="1:20" ht="13.5" customHeight="1" x14ac:dyDescent="0.2">
      <c r="A28" s="4" t="s">
        <v>28</v>
      </c>
      <c r="B28" s="10" t="s">
        <v>9</v>
      </c>
      <c r="C28" s="5">
        <v>1</v>
      </c>
      <c r="D28" s="19">
        <v>145</v>
      </c>
      <c r="E28" s="10" t="s">
        <v>13</v>
      </c>
      <c r="F28" s="4" t="s">
        <v>33</v>
      </c>
      <c r="G28" s="6">
        <v>44.83</v>
      </c>
      <c r="H28" s="6">
        <v>18</v>
      </c>
      <c r="I28" s="6">
        <v>10.14</v>
      </c>
      <c r="J28" s="5">
        <v>0</v>
      </c>
      <c r="K28" s="17">
        <v>45.3</v>
      </c>
      <c r="L28" s="4" t="s">
        <v>12</v>
      </c>
      <c r="M28" s="29">
        <f>O28/90*100</f>
        <v>126002.29095074456</v>
      </c>
      <c r="N28" s="29">
        <f>P28*1.1</f>
        <v>5650824.7422680417</v>
      </c>
      <c r="O28" s="38">
        <f>Q28/97*100</f>
        <v>113402.06185567011</v>
      </c>
      <c r="P28" s="38">
        <f>O28*K28</f>
        <v>5137113.4020618554</v>
      </c>
      <c r="Q28" s="31">
        <f>108000+2000</f>
        <v>110000</v>
      </c>
      <c r="R28" s="31">
        <f>Q28*K28</f>
        <v>4983000</v>
      </c>
      <c r="S28" s="42"/>
    </row>
    <row r="29" spans="1:20" ht="13.5" customHeight="1" x14ac:dyDescent="0.2">
      <c r="A29" s="4" t="s">
        <v>28</v>
      </c>
      <c r="B29" s="10" t="s">
        <v>16</v>
      </c>
      <c r="C29" s="5">
        <v>1</v>
      </c>
      <c r="D29" s="19">
        <v>146</v>
      </c>
      <c r="E29" s="10" t="s">
        <v>34</v>
      </c>
      <c r="F29" s="4" t="s">
        <v>35</v>
      </c>
      <c r="G29" s="6">
        <v>62.04</v>
      </c>
      <c r="H29" s="6">
        <v>33.880000000000003</v>
      </c>
      <c r="I29" s="6">
        <v>14.65</v>
      </c>
      <c r="J29" s="6">
        <v>3.56</v>
      </c>
      <c r="K29" s="17">
        <v>63.2</v>
      </c>
      <c r="L29" s="4" t="s">
        <v>12</v>
      </c>
      <c r="M29" s="29">
        <v>119435.78488101266</v>
      </c>
      <c r="N29" s="29">
        <v>7548341.6044800002</v>
      </c>
      <c r="O29" s="38">
        <f t="shared" ref="O29:O38" si="4">P29/K29</f>
        <v>107492.20639291139</v>
      </c>
      <c r="P29" s="38">
        <f t="shared" ref="P29:P38" si="5">N29*0.9</f>
        <v>6793507.4440320004</v>
      </c>
      <c r="Q29" s="31">
        <f t="shared" ref="Q29:Q38" si="6">R29/K29</f>
        <v>104267.44020112405</v>
      </c>
      <c r="R29" s="31">
        <f t="shared" ref="R29:R38" si="7">P29*0.97</f>
        <v>6589702.2207110403</v>
      </c>
      <c r="T29" s="57"/>
    </row>
    <row r="30" spans="1:20" ht="13.5" customHeight="1" x14ac:dyDescent="0.2">
      <c r="A30" s="4" t="s">
        <v>28</v>
      </c>
      <c r="B30" s="10" t="s">
        <v>16</v>
      </c>
      <c r="C30" s="5">
        <v>2</v>
      </c>
      <c r="D30" s="19">
        <v>147</v>
      </c>
      <c r="E30" s="10" t="s">
        <v>19</v>
      </c>
      <c r="F30" s="4" t="s">
        <v>36</v>
      </c>
      <c r="G30" s="6">
        <v>55.97</v>
      </c>
      <c r="H30" s="6">
        <v>28.24</v>
      </c>
      <c r="I30" s="6">
        <v>10.76</v>
      </c>
      <c r="J30" s="6">
        <v>3.7</v>
      </c>
      <c r="K30" s="17">
        <v>56</v>
      </c>
      <c r="L30" s="4" t="s">
        <v>12</v>
      </c>
      <c r="M30" s="29">
        <v>135393.10776571429</v>
      </c>
      <c r="N30" s="29">
        <v>7582014.0348800002</v>
      </c>
      <c r="O30" s="38">
        <f t="shared" si="4"/>
        <v>121853.79698914287</v>
      </c>
      <c r="P30" s="38">
        <f t="shared" si="5"/>
        <v>6823812.6313920002</v>
      </c>
      <c r="Q30" s="31">
        <f t="shared" si="6"/>
        <v>118198.18307946857</v>
      </c>
      <c r="R30" s="31">
        <f t="shared" si="7"/>
        <v>6619098.2524502398</v>
      </c>
      <c r="T30" s="57"/>
    </row>
    <row r="31" spans="1:20" ht="13.5" customHeight="1" x14ac:dyDescent="0.2">
      <c r="A31" s="4" t="s">
        <v>28</v>
      </c>
      <c r="B31" s="10" t="s">
        <v>16</v>
      </c>
      <c r="C31" s="5">
        <v>2</v>
      </c>
      <c r="D31" s="19">
        <v>148</v>
      </c>
      <c r="E31" s="10" t="s">
        <v>19</v>
      </c>
      <c r="F31" s="4" t="s">
        <v>31</v>
      </c>
      <c r="G31" s="6">
        <v>53.28</v>
      </c>
      <c r="H31" s="6">
        <v>29.69</v>
      </c>
      <c r="I31" s="6">
        <v>9.67</v>
      </c>
      <c r="J31" s="6">
        <v>4.03</v>
      </c>
      <c r="K31" s="17">
        <v>54</v>
      </c>
      <c r="L31" s="4" t="s">
        <v>12</v>
      </c>
      <c r="M31" s="29">
        <v>128793.09585185185</v>
      </c>
      <c r="N31" s="29">
        <v>6954827.176</v>
      </c>
      <c r="O31" s="38">
        <f t="shared" si="4"/>
        <v>115913.78626666666</v>
      </c>
      <c r="P31" s="38">
        <f t="shared" si="5"/>
        <v>6259344.4583999999</v>
      </c>
      <c r="Q31" s="31">
        <f t="shared" si="6"/>
        <v>112436.37267866667</v>
      </c>
      <c r="R31" s="31">
        <f t="shared" si="7"/>
        <v>6071564.1246480001</v>
      </c>
      <c r="S31" s="52"/>
      <c r="T31" s="57"/>
    </row>
    <row r="32" spans="1:20" ht="13.5" customHeight="1" x14ac:dyDescent="0.2">
      <c r="A32" s="4" t="s">
        <v>28</v>
      </c>
      <c r="B32" s="10" t="s">
        <v>16</v>
      </c>
      <c r="C32" s="5">
        <v>2</v>
      </c>
      <c r="D32" s="19">
        <v>150</v>
      </c>
      <c r="E32" s="10" t="s">
        <v>19</v>
      </c>
      <c r="F32" s="4" t="s">
        <v>37</v>
      </c>
      <c r="G32" s="6">
        <v>54.99</v>
      </c>
      <c r="H32" s="6">
        <v>31.1</v>
      </c>
      <c r="I32" s="6">
        <v>9.6199999999999992</v>
      </c>
      <c r="J32" s="6">
        <v>3.93</v>
      </c>
      <c r="K32" s="17">
        <v>55.7</v>
      </c>
      <c r="L32" s="4" t="s">
        <v>12</v>
      </c>
      <c r="M32" s="29">
        <v>128115.04960844525</v>
      </c>
      <c r="N32" s="29">
        <v>7136008.2631904008</v>
      </c>
      <c r="O32" s="38">
        <f t="shared" si="4"/>
        <v>115303.54464760073</v>
      </c>
      <c r="P32" s="38">
        <f t="shared" si="5"/>
        <v>6422407.436871361</v>
      </c>
      <c r="Q32" s="31">
        <f t="shared" si="6"/>
        <v>111844.4383081727</v>
      </c>
      <c r="R32" s="31">
        <f t="shared" si="7"/>
        <v>6229735.2137652198</v>
      </c>
      <c r="S32" s="66"/>
      <c r="T32" s="68"/>
    </row>
    <row r="33" spans="1:20" ht="13.5" customHeight="1" x14ac:dyDescent="0.2">
      <c r="A33" s="4" t="s">
        <v>28</v>
      </c>
      <c r="B33" s="10" t="s">
        <v>16</v>
      </c>
      <c r="C33" s="5">
        <v>3</v>
      </c>
      <c r="D33" s="19">
        <v>155</v>
      </c>
      <c r="E33" s="10" t="s">
        <v>19</v>
      </c>
      <c r="F33" s="4" t="s">
        <v>36</v>
      </c>
      <c r="G33" s="6">
        <v>55.97</v>
      </c>
      <c r="H33" s="6">
        <v>28.24</v>
      </c>
      <c r="I33" s="6">
        <v>10.76</v>
      </c>
      <c r="J33" s="6">
        <v>3.7</v>
      </c>
      <c r="K33" s="17">
        <v>55.6</v>
      </c>
      <c r="L33" s="4" t="s">
        <v>12</v>
      </c>
      <c r="M33" s="29">
        <v>135405.95463107913</v>
      </c>
      <c r="N33" s="29">
        <v>7528571.0774880005</v>
      </c>
      <c r="O33" s="38">
        <f t="shared" si="4"/>
        <v>121865.35916797123</v>
      </c>
      <c r="P33" s="38">
        <f t="shared" si="5"/>
        <v>6775713.9697392005</v>
      </c>
      <c r="Q33" s="31">
        <f t="shared" si="6"/>
        <v>118209.39839293208</v>
      </c>
      <c r="R33" s="31">
        <f t="shared" si="7"/>
        <v>6572442.5506470241</v>
      </c>
      <c r="S33" s="42"/>
      <c r="T33" s="59"/>
    </row>
    <row r="34" spans="1:20" ht="13.5" customHeight="1" x14ac:dyDescent="0.2">
      <c r="A34" s="4" t="s">
        <v>28</v>
      </c>
      <c r="B34" s="10" t="s">
        <v>16</v>
      </c>
      <c r="C34" s="5">
        <v>3</v>
      </c>
      <c r="D34" s="19">
        <v>158</v>
      </c>
      <c r="E34" s="10" t="s">
        <v>19</v>
      </c>
      <c r="F34" s="4" t="s">
        <v>37</v>
      </c>
      <c r="G34" s="6">
        <v>54.99</v>
      </c>
      <c r="H34" s="6">
        <v>31.1</v>
      </c>
      <c r="I34" s="6">
        <v>9.6199999999999992</v>
      </c>
      <c r="J34" s="6">
        <v>3.93</v>
      </c>
      <c r="K34" s="17">
        <v>56</v>
      </c>
      <c r="L34" s="4" t="s">
        <v>42</v>
      </c>
      <c r="M34" s="29">
        <v>134286.63175771394</v>
      </c>
      <c r="N34" s="29">
        <v>7520051.3784319805</v>
      </c>
      <c r="O34" s="38">
        <f t="shared" si="4"/>
        <v>120857.96858194254</v>
      </c>
      <c r="P34" s="38">
        <f t="shared" si="5"/>
        <v>6768046.2405887824</v>
      </c>
      <c r="Q34" s="31">
        <f t="shared" si="6"/>
        <v>117232.22952448427</v>
      </c>
      <c r="R34" s="31">
        <f t="shared" si="7"/>
        <v>6565004.8533711191</v>
      </c>
      <c r="S34" s="66"/>
      <c r="T34" s="68"/>
    </row>
    <row r="35" spans="1:20" ht="13.5" customHeight="1" x14ac:dyDescent="0.2">
      <c r="A35" s="10" t="s">
        <v>28</v>
      </c>
      <c r="B35" s="10" t="s">
        <v>16</v>
      </c>
      <c r="C35" s="11">
        <v>4</v>
      </c>
      <c r="D35" s="19">
        <v>163</v>
      </c>
      <c r="E35" s="10" t="s">
        <v>19</v>
      </c>
      <c r="F35" s="10" t="s">
        <v>36</v>
      </c>
      <c r="G35" s="12">
        <v>55.97</v>
      </c>
      <c r="H35" s="12">
        <v>28.24</v>
      </c>
      <c r="I35" s="12">
        <v>10.76</v>
      </c>
      <c r="J35" s="12">
        <v>3.7</v>
      </c>
      <c r="K35" s="17">
        <v>55.8</v>
      </c>
      <c r="L35" s="10" t="s">
        <v>12</v>
      </c>
      <c r="M35" s="29">
        <v>135399.50817534051</v>
      </c>
      <c r="N35" s="29">
        <v>7555292.5561839994</v>
      </c>
      <c r="O35" s="38">
        <f t="shared" si="4"/>
        <v>121859.55735780645</v>
      </c>
      <c r="P35" s="38">
        <f t="shared" si="5"/>
        <v>6799763.3005655995</v>
      </c>
      <c r="Q35" s="31">
        <f t="shared" si="6"/>
        <v>118203.77063707226</v>
      </c>
      <c r="R35" s="31">
        <f t="shared" si="7"/>
        <v>6595770.4015486315</v>
      </c>
      <c r="S35" s="42"/>
      <c r="T35" s="57"/>
    </row>
    <row r="36" spans="1:20" ht="13.5" customHeight="1" x14ac:dyDescent="0.2">
      <c r="A36" s="4" t="s">
        <v>28</v>
      </c>
      <c r="B36" s="10" t="s">
        <v>29</v>
      </c>
      <c r="C36" s="5">
        <v>4</v>
      </c>
      <c r="D36" s="19">
        <v>167</v>
      </c>
      <c r="E36" s="10" t="s">
        <v>30</v>
      </c>
      <c r="F36" s="4" t="s">
        <v>32</v>
      </c>
      <c r="G36" s="6">
        <v>75.02</v>
      </c>
      <c r="H36" s="6">
        <v>43.29</v>
      </c>
      <c r="I36" s="6">
        <v>11.52</v>
      </c>
      <c r="J36" s="6">
        <v>4.16</v>
      </c>
      <c r="K36" s="17">
        <v>75.7</v>
      </c>
      <c r="L36" s="4" t="s">
        <v>12</v>
      </c>
      <c r="M36" s="29">
        <v>125187.44436301189</v>
      </c>
      <c r="N36" s="29">
        <v>9476689.5382800009</v>
      </c>
      <c r="O36" s="38">
        <f t="shared" si="4"/>
        <v>112668.69992671072</v>
      </c>
      <c r="P36" s="38">
        <f t="shared" si="5"/>
        <v>8529020.5844520014</v>
      </c>
      <c r="Q36" s="31">
        <f t="shared" si="6"/>
        <v>109288.63892890939</v>
      </c>
      <c r="R36" s="31">
        <f t="shared" si="7"/>
        <v>8273149.9669184415</v>
      </c>
      <c r="S36" s="56"/>
      <c r="T36" s="63"/>
    </row>
    <row r="37" spans="1:20" ht="13.5" customHeight="1" x14ac:dyDescent="0.2">
      <c r="A37" s="4" t="s">
        <v>28</v>
      </c>
      <c r="B37" s="10" t="s">
        <v>16</v>
      </c>
      <c r="C37" s="5">
        <v>5</v>
      </c>
      <c r="D37" s="19">
        <v>171</v>
      </c>
      <c r="E37" s="10" t="s">
        <v>19</v>
      </c>
      <c r="F37" s="4" t="s">
        <v>36</v>
      </c>
      <c r="G37" s="6">
        <v>55.97</v>
      </c>
      <c r="H37" s="6">
        <v>28.24</v>
      </c>
      <c r="I37" s="6">
        <v>10.76</v>
      </c>
      <c r="J37" s="6">
        <v>3.7</v>
      </c>
      <c r="K37" s="17">
        <v>55.8</v>
      </c>
      <c r="L37" s="4" t="s">
        <v>12</v>
      </c>
      <c r="M37" s="29">
        <v>135399.50817534051</v>
      </c>
      <c r="N37" s="29">
        <v>7555292.5561839994</v>
      </c>
      <c r="O37" s="38">
        <f t="shared" si="4"/>
        <v>121859.55735780645</v>
      </c>
      <c r="P37" s="38">
        <f t="shared" si="5"/>
        <v>6799763.3005655995</v>
      </c>
      <c r="Q37" s="31">
        <f t="shared" si="6"/>
        <v>118203.77063707226</v>
      </c>
      <c r="R37" s="31">
        <f t="shared" si="7"/>
        <v>6595770.4015486315</v>
      </c>
      <c r="S37" s="45" t="s">
        <v>78</v>
      </c>
      <c r="T37" s="58"/>
    </row>
    <row r="38" spans="1:20" ht="13.5" customHeight="1" x14ac:dyDescent="0.2">
      <c r="A38" s="4" t="s">
        <v>28</v>
      </c>
      <c r="B38" s="10" t="s">
        <v>29</v>
      </c>
      <c r="C38" s="5">
        <v>5</v>
      </c>
      <c r="D38" s="19">
        <v>175</v>
      </c>
      <c r="E38" s="10" t="s">
        <v>30</v>
      </c>
      <c r="F38" s="4" t="s">
        <v>32</v>
      </c>
      <c r="G38" s="6">
        <v>75.02</v>
      </c>
      <c r="H38" s="6">
        <v>43.29</v>
      </c>
      <c r="I38" s="6">
        <v>11.52</v>
      </c>
      <c r="J38" s="6">
        <v>4.16</v>
      </c>
      <c r="K38" s="17">
        <v>75.3</v>
      </c>
      <c r="L38" s="4" t="s">
        <v>12</v>
      </c>
      <c r="M38" s="29">
        <v>125194.46164833999</v>
      </c>
      <c r="N38" s="29">
        <v>9427142.9621200003</v>
      </c>
      <c r="O38" s="38">
        <f t="shared" si="4"/>
        <v>112675.01548350599</v>
      </c>
      <c r="P38" s="38">
        <f t="shared" si="5"/>
        <v>8484428.6659080014</v>
      </c>
      <c r="Q38" s="31">
        <f t="shared" si="6"/>
        <v>109294.76501900081</v>
      </c>
      <c r="R38" s="31">
        <f t="shared" si="7"/>
        <v>8229895.8059307607</v>
      </c>
      <c r="S38" s="56"/>
      <c r="T38" s="63"/>
    </row>
    <row r="39" spans="1:20" ht="13.5" customHeight="1" x14ac:dyDescent="0.2">
      <c r="A39" s="4" t="s">
        <v>28</v>
      </c>
      <c r="B39" s="10" t="s">
        <v>9</v>
      </c>
      <c r="C39" s="5">
        <v>5</v>
      </c>
      <c r="D39" s="19">
        <v>176</v>
      </c>
      <c r="E39" s="10" t="s">
        <v>13</v>
      </c>
      <c r="F39" s="4" t="s">
        <v>33</v>
      </c>
      <c r="G39" s="6">
        <v>36.33</v>
      </c>
      <c r="H39" s="6">
        <v>15.89</v>
      </c>
      <c r="I39" s="6">
        <v>8.74</v>
      </c>
      <c r="J39" s="6">
        <v>3.97</v>
      </c>
      <c r="K39" s="17">
        <v>37.4</v>
      </c>
      <c r="L39" s="4" t="s">
        <v>42</v>
      </c>
      <c r="M39" s="29">
        <f>O39/90*100</f>
        <v>146620.84765177549</v>
      </c>
      <c r="N39" s="29">
        <f>P39*1.1</f>
        <v>5428783.5051546395</v>
      </c>
      <c r="O39" s="38">
        <f>Q39/97*100</f>
        <v>131958.76288659795</v>
      </c>
      <c r="P39" s="38">
        <f>O39*K39</f>
        <v>4935257.7319587627</v>
      </c>
      <c r="Q39" s="31">
        <f>7000+121000</f>
        <v>128000</v>
      </c>
      <c r="R39" s="31">
        <f>K39*Q39</f>
        <v>4787200</v>
      </c>
      <c r="S39" s="56"/>
      <c r="T39" s="56"/>
    </row>
    <row r="40" spans="1:20" ht="13.5" customHeight="1" x14ac:dyDescent="0.2">
      <c r="A40" s="4" t="s">
        <v>28</v>
      </c>
      <c r="B40" s="10" t="s">
        <v>16</v>
      </c>
      <c r="C40" s="5">
        <v>6</v>
      </c>
      <c r="D40" s="19">
        <v>180</v>
      </c>
      <c r="E40" s="10" t="s">
        <v>19</v>
      </c>
      <c r="F40" s="4" t="s">
        <v>31</v>
      </c>
      <c r="G40" s="6">
        <v>53.28</v>
      </c>
      <c r="H40" s="6">
        <v>29.69</v>
      </c>
      <c r="I40" s="6">
        <v>9.67</v>
      </c>
      <c r="J40" s="6">
        <v>4.03</v>
      </c>
      <c r="K40" s="17">
        <v>53.9</v>
      </c>
      <c r="L40" s="4" t="s">
        <v>12</v>
      </c>
      <c r="M40" s="29">
        <v>128796.53156957329</v>
      </c>
      <c r="N40" s="29">
        <v>6942133.0515999999</v>
      </c>
      <c r="O40" s="38">
        <f t="shared" ref="O40:O44" si="8">P40/K40</f>
        <v>115916.87841261596</v>
      </c>
      <c r="P40" s="38">
        <f t="shared" ref="P40:P44" si="9">N40*0.9</f>
        <v>6247919.7464399999</v>
      </c>
      <c r="Q40" s="31">
        <f t="shared" ref="Q40:Q44" si="10">R40/K40</f>
        <v>112439.37206023748</v>
      </c>
      <c r="R40" s="31">
        <f t="shared" ref="R40:R44" si="11">P40*0.97</f>
        <v>6060482.1540468</v>
      </c>
      <c r="S40" s="45" t="s">
        <v>78</v>
      </c>
      <c r="T40" s="58"/>
    </row>
    <row r="41" spans="1:20" ht="13.5" customHeight="1" x14ac:dyDescent="0.2">
      <c r="A41" s="4" t="s">
        <v>28</v>
      </c>
      <c r="B41" s="10" t="s">
        <v>16</v>
      </c>
      <c r="C41" s="5">
        <v>6</v>
      </c>
      <c r="D41" s="19">
        <v>182</v>
      </c>
      <c r="E41" s="10" t="s">
        <v>19</v>
      </c>
      <c r="F41" s="4" t="s">
        <v>37</v>
      </c>
      <c r="G41" s="6">
        <v>54.99</v>
      </c>
      <c r="H41" s="6">
        <v>31.1</v>
      </c>
      <c r="I41" s="6">
        <v>9.6199999999999992</v>
      </c>
      <c r="J41" s="6">
        <v>3.93</v>
      </c>
      <c r="K41" s="17">
        <v>55.9</v>
      </c>
      <c r="L41" s="4" t="s">
        <v>12</v>
      </c>
      <c r="M41" s="29">
        <v>128108.62623765299</v>
      </c>
      <c r="N41" s="29">
        <v>7161272.2066848017</v>
      </c>
      <c r="O41" s="38">
        <f t="shared" si="8"/>
        <v>115297.7636138877</v>
      </c>
      <c r="P41" s="38">
        <f t="shared" si="9"/>
        <v>6445144.9860163219</v>
      </c>
      <c r="Q41" s="31">
        <f t="shared" si="10"/>
        <v>111838.83070547106</v>
      </c>
      <c r="R41" s="31">
        <f t="shared" si="11"/>
        <v>6251790.6364358319</v>
      </c>
      <c r="S41" s="45" t="s">
        <v>78</v>
      </c>
      <c r="T41" s="58"/>
    </row>
    <row r="42" spans="1:20" ht="13.5" customHeight="1" x14ac:dyDescent="0.2">
      <c r="A42" s="4" t="s">
        <v>28</v>
      </c>
      <c r="B42" s="10" t="s">
        <v>29</v>
      </c>
      <c r="C42" s="5">
        <v>6</v>
      </c>
      <c r="D42" s="19">
        <v>183</v>
      </c>
      <c r="E42" s="10" t="s">
        <v>30</v>
      </c>
      <c r="F42" s="4" t="s">
        <v>32</v>
      </c>
      <c r="G42" s="6">
        <v>75.02</v>
      </c>
      <c r="H42" s="6">
        <v>43.29</v>
      </c>
      <c r="I42" s="6">
        <v>11.52</v>
      </c>
      <c r="J42" s="6">
        <v>4.16</v>
      </c>
      <c r="K42" s="17">
        <v>75.599999999999994</v>
      </c>
      <c r="L42" s="4" t="s">
        <v>12</v>
      </c>
      <c r="M42" s="29">
        <v>125189.19172275132</v>
      </c>
      <c r="N42" s="29">
        <v>9464302.8942399994</v>
      </c>
      <c r="O42" s="38">
        <f t="shared" si="8"/>
        <v>112670.27255047619</v>
      </c>
      <c r="P42" s="38">
        <f t="shared" si="9"/>
        <v>8517872.604815999</v>
      </c>
      <c r="Q42" s="31">
        <f t="shared" si="10"/>
        <v>109290.1643739619</v>
      </c>
      <c r="R42" s="31">
        <f t="shared" si="11"/>
        <v>8262336.4266715189</v>
      </c>
      <c r="S42" s="56"/>
      <c r="T42" s="63"/>
    </row>
    <row r="43" spans="1:20" ht="13.5" customHeight="1" x14ac:dyDescent="0.2">
      <c r="A43" s="10" t="s">
        <v>28</v>
      </c>
      <c r="B43" s="10" t="s">
        <v>16</v>
      </c>
      <c r="C43" s="11">
        <v>7</v>
      </c>
      <c r="D43" s="19">
        <v>187</v>
      </c>
      <c r="E43" s="10" t="s">
        <v>19</v>
      </c>
      <c r="F43" s="10" t="s">
        <v>36</v>
      </c>
      <c r="G43" s="12">
        <v>55.97</v>
      </c>
      <c r="H43" s="12">
        <v>28.24</v>
      </c>
      <c r="I43" s="12">
        <v>10.76</v>
      </c>
      <c r="J43" s="12">
        <v>3.7</v>
      </c>
      <c r="K43" s="17">
        <v>55.8</v>
      </c>
      <c r="L43" s="10" t="s">
        <v>12</v>
      </c>
      <c r="M43" s="29">
        <v>135399.50817534051</v>
      </c>
      <c r="N43" s="29">
        <v>7555292.5561839994</v>
      </c>
      <c r="O43" s="38">
        <f t="shared" si="8"/>
        <v>121859.55735780645</v>
      </c>
      <c r="P43" s="38">
        <f t="shared" si="9"/>
        <v>6799763.3005655995</v>
      </c>
      <c r="Q43" s="31">
        <f t="shared" si="10"/>
        <v>118203.77063707226</v>
      </c>
      <c r="R43" s="31">
        <f t="shared" si="11"/>
        <v>6595770.4015486315</v>
      </c>
      <c r="S43" s="45" t="s">
        <v>78</v>
      </c>
      <c r="T43" s="58"/>
    </row>
    <row r="44" spans="1:20" ht="13.5" customHeight="1" x14ac:dyDescent="0.2">
      <c r="A44" s="4" t="s">
        <v>28</v>
      </c>
      <c r="B44" s="10" t="s">
        <v>29</v>
      </c>
      <c r="C44" s="5">
        <v>7</v>
      </c>
      <c r="D44" s="19">
        <v>191</v>
      </c>
      <c r="E44" s="10" t="s">
        <v>30</v>
      </c>
      <c r="F44" s="4" t="s">
        <v>32</v>
      </c>
      <c r="G44" s="6">
        <v>75.02</v>
      </c>
      <c r="H44" s="6">
        <v>43.29</v>
      </c>
      <c r="I44" s="6">
        <v>11.52</v>
      </c>
      <c r="J44" s="6">
        <v>4.16</v>
      </c>
      <c r="K44" s="17">
        <v>75.400000000000006</v>
      </c>
      <c r="L44" s="4" t="s">
        <v>12</v>
      </c>
      <c r="M44" s="29">
        <v>125192.70034694961</v>
      </c>
      <c r="N44" s="29">
        <v>9439529.6061600018</v>
      </c>
      <c r="O44" s="38">
        <f t="shared" si="8"/>
        <v>112673.43031225466</v>
      </c>
      <c r="P44" s="38">
        <f t="shared" si="9"/>
        <v>8495576.6455440018</v>
      </c>
      <c r="Q44" s="31">
        <f t="shared" si="10"/>
        <v>109293.22740288702</v>
      </c>
      <c r="R44" s="31">
        <f t="shared" si="11"/>
        <v>8240709.3461776813</v>
      </c>
      <c r="S44" s="56">
        <v>44187</v>
      </c>
      <c r="T44" s="63"/>
    </row>
    <row r="45" spans="1:20" ht="13.5" customHeight="1" x14ac:dyDescent="0.2">
      <c r="A45" s="10" t="s">
        <v>28</v>
      </c>
      <c r="B45" s="10" t="s">
        <v>9</v>
      </c>
      <c r="C45" s="11">
        <v>7</v>
      </c>
      <c r="D45" s="19">
        <v>192</v>
      </c>
      <c r="E45" s="10" t="s">
        <v>13</v>
      </c>
      <c r="F45" s="10" t="s">
        <v>33</v>
      </c>
      <c r="G45" s="12">
        <v>36.33</v>
      </c>
      <c r="H45" s="12">
        <v>15.89</v>
      </c>
      <c r="I45" s="12">
        <v>8.74</v>
      </c>
      <c r="J45" s="12">
        <v>3.97</v>
      </c>
      <c r="K45" s="17">
        <v>37.299999999999997</v>
      </c>
      <c r="L45" s="10" t="s">
        <v>42</v>
      </c>
      <c r="M45" s="29">
        <f>O45/90*100</f>
        <v>146620.84765177549</v>
      </c>
      <c r="N45" s="29">
        <f>P45*1.1</f>
        <v>5414268.041237114</v>
      </c>
      <c r="O45" s="38">
        <f>Q45/97*100</f>
        <v>131958.76288659795</v>
      </c>
      <c r="P45" s="38">
        <f>O45*K45</f>
        <v>4922061.8556701029</v>
      </c>
      <c r="Q45" s="31">
        <f>7000+121000</f>
        <v>128000</v>
      </c>
      <c r="R45" s="31">
        <f>Q45*K45</f>
        <v>4774400</v>
      </c>
      <c r="S45" s="56"/>
      <c r="T45" s="56"/>
    </row>
    <row r="46" spans="1:20" ht="13.5" customHeight="1" x14ac:dyDescent="0.2">
      <c r="A46" s="4" t="s">
        <v>28</v>
      </c>
      <c r="B46" s="10" t="s">
        <v>29</v>
      </c>
      <c r="C46" s="5">
        <v>8</v>
      </c>
      <c r="D46" s="19">
        <v>199</v>
      </c>
      <c r="E46" s="10" t="s">
        <v>30</v>
      </c>
      <c r="F46" s="4" t="s">
        <v>32</v>
      </c>
      <c r="G46" s="6">
        <v>75.02</v>
      </c>
      <c r="H46" s="6">
        <v>43.29</v>
      </c>
      <c r="I46" s="6">
        <v>11.52</v>
      </c>
      <c r="J46" s="6">
        <v>4.16</v>
      </c>
      <c r="K46" s="17">
        <v>75.7</v>
      </c>
      <c r="L46" s="4" t="s">
        <v>12</v>
      </c>
      <c r="M46" s="29">
        <v>125187.44436301189</v>
      </c>
      <c r="N46" s="29">
        <v>9476689.5382800009</v>
      </c>
      <c r="O46" s="38">
        <f t="shared" ref="O46:O59" si="12">P46/K46</f>
        <v>112668.69992671072</v>
      </c>
      <c r="P46" s="38">
        <f t="shared" ref="P46:P59" si="13">N46*0.9</f>
        <v>8529020.5844520014</v>
      </c>
      <c r="Q46" s="31">
        <f t="shared" ref="Q46:Q59" si="14">R46/K46</f>
        <v>109288.63892890939</v>
      </c>
      <c r="R46" s="31">
        <f t="shared" ref="R46:R59" si="15">P46*0.97</f>
        <v>8273149.9669184415</v>
      </c>
      <c r="S46" s="56"/>
      <c r="T46" s="56"/>
    </row>
    <row r="47" spans="1:20" ht="13.5" customHeight="1" x14ac:dyDescent="0.2">
      <c r="A47" s="10" t="s">
        <v>38</v>
      </c>
      <c r="B47" s="10" t="s">
        <v>29</v>
      </c>
      <c r="C47" s="11">
        <v>3</v>
      </c>
      <c r="D47" s="19">
        <v>213</v>
      </c>
      <c r="E47" s="10" t="s">
        <v>30</v>
      </c>
      <c r="F47" s="10" t="s">
        <v>39</v>
      </c>
      <c r="G47" s="12">
        <v>72.19</v>
      </c>
      <c r="H47" s="12">
        <v>38.6</v>
      </c>
      <c r="I47" s="12">
        <v>12.78</v>
      </c>
      <c r="J47" s="12">
        <v>3.91</v>
      </c>
      <c r="K47" s="17">
        <v>72.5</v>
      </c>
      <c r="L47" s="10" t="s">
        <v>12</v>
      </c>
      <c r="M47" s="29">
        <v>131258.68474482757</v>
      </c>
      <c r="N47" s="29">
        <v>9516254.6439999994</v>
      </c>
      <c r="O47" s="38">
        <f t="shared" si="12"/>
        <v>118132.81627034483</v>
      </c>
      <c r="P47" s="38">
        <f t="shared" si="13"/>
        <v>8564629.1796000004</v>
      </c>
      <c r="Q47" s="31">
        <f t="shared" si="14"/>
        <v>114588.83178223448</v>
      </c>
      <c r="R47" s="31">
        <f t="shared" si="15"/>
        <v>8307690.3042120002</v>
      </c>
      <c r="S47" s="66"/>
      <c r="T47" s="68"/>
    </row>
    <row r="48" spans="1:20" ht="13.5" customHeight="1" x14ac:dyDescent="0.2">
      <c r="A48" s="10" t="s">
        <v>38</v>
      </c>
      <c r="B48" s="10" t="s">
        <v>29</v>
      </c>
      <c r="C48" s="11">
        <v>3</v>
      </c>
      <c r="D48" s="19">
        <v>218</v>
      </c>
      <c r="E48" s="10" t="s">
        <v>30</v>
      </c>
      <c r="F48" s="10" t="s">
        <v>40</v>
      </c>
      <c r="G48" s="12">
        <v>72.400000000000006</v>
      </c>
      <c r="H48" s="12">
        <v>41.14</v>
      </c>
      <c r="I48" s="12">
        <v>10.44</v>
      </c>
      <c r="J48" s="12">
        <v>3.91</v>
      </c>
      <c r="K48" s="17">
        <v>72.5</v>
      </c>
      <c r="L48" s="10" t="s">
        <v>12</v>
      </c>
      <c r="M48" s="29">
        <v>131258.97034482757</v>
      </c>
      <c r="N48" s="29">
        <v>9516275.3499999996</v>
      </c>
      <c r="O48" s="38">
        <f t="shared" si="12"/>
        <v>118133.07331034481</v>
      </c>
      <c r="P48" s="38">
        <f t="shared" si="13"/>
        <v>8564647.8149999995</v>
      </c>
      <c r="Q48" s="31">
        <f t="shared" si="14"/>
        <v>114589.08111103447</v>
      </c>
      <c r="R48" s="31">
        <f t="shared" si="15"/>
        <v>8307708.380549999</v>
      </c>
      <c r="S48" s="42"/>
      <c r="T48" s="57"/>
    </row>
    <row r="49" spans="1:20" ht="13.5" customHeight="1" x14ac:dyDescent="0.2">
      <c r="A49" s="4" t="s">
        <v>38</v>
      </c>
      <c r="B49" s="10" t="s">
        <v>29</v>
      </c>
      <c r="C49" s="5">
        <v>4</v>
      </c>
      <c r="D49" s="19">
        <v>224</v>
      </c>
      <c r="E49" s="10" t="s">
        <v>30</v>
      </c>
      <c r="F49" s="4" t="s">
        <v>40</v>
      </c>
      <c r="G49" s="6">
        <v>72.400000000000006</v>
      </c>
      <c r="H49" s="6">
        <v>41.14</v>
      </c>
      <c r="I49" s="6">
        <v>10.44</v>
      </c>
      <c r="J49" s="6">
        <v>3.91</v>
      </c>
      <c r="K49" s="17">
        <v>72.599999999999994</v>
      </c>
      <c r="L49" s="4" t="s">
        <v>12</v>
      </c>
      <c r="M49" s="29">
        <v>131256.78486831958</v>
      </c>
      <c r="N49" s="29">
        <v>9529242.5814399999</v>
      </c>
      <c r="O49" s="38">
        <f t="shared" si="12"/>
        <v>118131.1063814876</v>
      </c>
      <c r="P49" s="38">
        <f t="shared" si="13"/>
        <v>8576318.3232959993</v>
      </c>
      <c r="Q49" s="31">
        <f t="shared" si="14"/>
        <v>114587.17319004297</v>
      </c>
      <c r="R49" s="31">
        <f t="shared" si="15"/>
        <v>8319028.7735971194</v>
      </c>
      <c r="S49" s="36"/>
      <c r="T49" s="57"/>
    </row>
    <row r="50" spans="1:20" ht="13.5" customHeight="1" x14ac:dyDescent="0.2">
      <c r="A50" s="4" t="s">
        <v>38</v>
      </c>
      <c r="B50" s="10" t="s">
        <v>29</v>
      </c>
      <c r="C50" s="5">
        <v>5</v>
      </c>
      <c r="D50" s="19">
        <v>230</v>
      </c>
      <c r="E50" s="10" t="s">
        <v>30</v>
      </c>
      <c r="F50" s="4" t="s">
        <v>40</v>
      </c>
      <c r="G50" s="6">
        <v>72.400000000000006</v>
      </c>
      <c r="H50" s="6">
        <v>41.14</v>
      </c>
      <c r="I50" s="6">
        <v>10.44</v>
      </c>
      <c r="J50" s="6">
        <v>3.91</v>
      </c>
      <c r="K50" s="17">
        <v>74.599999999999994</v>
      </c>
      <c r="L50" s="4" t="s">
        <v>12</v>
      </c>
      <c r="M50" s="29">
        <v>131219.85697372656</v>
      </c>
      <c r="N50" s="29">
        <v>9789001.33024</v>
      </c>
      <c r="O50" s="38">
        <f t="shared" si="12"/>
        <v>118097.87127635391</v>
      </c>
      <c r="P50" s="38">
        <f t="shared" si="13"/>
        <v>8810101.1972160004</v>
      </c>
      <c r="Q50" s="31">
        <f t="shared" si="14"/>
        <v>114554.93513806327</v>
      </c>
      <c r="R50" s="31">
        <f t="shared" si="15"/>
        <v>8545798.1612995192</v>
      </c>
      <c r="S50" s="36"/>
      <c r="T50" s="57"/>
    </row>
    <row r="51" spans="1:20" ht="13.5" customHeight="1" x14ac:dyDescent="0.2">
      <c r="A51" s="4" t="s">
        <v>38</v>
      </c>
      <c r="B51" s="10" t="s">
        <v>29</v>
      </c>
      <c r="C51" s="5">
        <v>6</v>
      </c>
      <c r="D51" s="19">
        <v>236</v>
      </c>
      <c r="E51" s="10" t="s">
        <v>30</v>
      </c>
      <c r="F51" s="4" t="s">
        <v>40</v>
      </c>
      <c r="G51" s="6">
        <v>72.400000000000006</v>
      </c>
      <c r="H51" s="6">
        <v>41.14</v>
      </c>
      <c r="I51" s="6">
        <v>10.44</v>
      </c>
      <c r="J51" s="6">
        <v>3.91</v>
      </c>
      <c r="K51" s="17">
        <v>74.599999999999994</v>
      </c>
      <c r="L51" s="4" t="s">
        <v>12</v>
      </c>
      <c r="M51" s="29">
        <v>131219.85697372656</v>
      </c>
      <c r="N51" s="29">
        <v>9789001.33024</v>
      </c>
      <c r="O51" s="38">
        <f t="shared" si="12"/>
        <v>118097.87127635391</v>
      </c>
      <c r="P51" s="38">
        <f t="shared" si="13"/>
        <v>8810101.1972160004</v>
      </c>
      <c r="Q51" s="31">
        <f t="shared" si="14"/>
        <v>114554.93513806327</v>
      </c>
      <c r="R51" s="31">
        <f t="shared" si="15"/>
        <v>8545798.1612995192</v>
      </c>
      <c r="S51" s="36"/>
      <c r="T51" s="57"/>
    </row>
    <row r="52" spans="1:20" ht="13.5" customHeight="1" x14ac:dyDescent="0.2">
      <c r="A52" s="4" t="s">
        <v>41</v>
      </c>
      <c r="B52" s="10" t="s">
        <v>16</v>
      </c>
      <c r="C52" s="5">
        <v>2</v>
      </c>
      <c r="D52" s="19">
        <v>253</v>
      </c>
      <c r="E52" s="10" t="s">
        <v>17</v>
      </c>
      <c r="F52" s="4" t="s">
        <v>43</v>
      </c>
      <c r="G52" s="6">
        <v>63.2</v>
      </c>
      <c r="H52" s="6">
        <v>36.659999999999997</v>
      </c>
      <c r="I52" s="6">
        <v>12.3</v>
      </c>
      <c r="J52" s="6">
        <v>4.3</v>
      </c>
      <c r="K52" s="17">
        <v>63.9</v>
      </c>
      <c r="L52" s="4" t="s">
        <v>42</v>
      </c>
      <c r="M52" s="29">
        <v>135052.08002691707</v>
      </c>
      <c r="N52" s="29">
        <v>8629827.9137200005</v>
      </c>
      <c r="O52" s="38">
        <f t="shared" si="12"/>
        <v>121546.87202422536</v>
      </c>
      <c r="P52" s="38">
        <f t="shared" si="13"/>
        <v>7766845.1223480003</v>
      </c>
      <c r="Q52" s="31">
        <f t="shared" si="14"/>
        <v>117900.46586349858</v>
      </c>
      <c r="R52" s="31">
        <f t="shared" si="15"/>
        <v>7533839.7686775597</v>
      </c>
      <c r="S52" s="36"/>
      <c r="T52" s="57"/>
    </row>
    <row r="53" spans="1:20" ht="13.5" customHeight="1" x14ac:dyDescent="0.2">
      <c r="A53" s="10" t="s">
        <v>41</v>
      </c>
      <c r="B53" s="10" t="s">
        <v>16</v>
      </c>
      <c r="C53" s="11">
        <v>3</v>
      </c>
      <c r="D53" s="19">
        <v>264</v>
      </c>
      <c r="E53" s="10" t="s">
        <v>19</v>
      </c>
      <c r="F53" s="10" t="s">
        <v>44</v>
      </c>
      <c r="G53" s="12">
        <v>53.91</v>
      </c>
      <c r="H53" s="12">
        <v>33.11</v>
      </c>
      <c r="I53" s="12">
        <v>8.92</v>
      </c>
      <c r="J53" s="12">
        <v>4.13</v>
      </c>
      <c r="K53" s="17">
        <v>54.2</v>
      </c>
      <c r="L53" s="10" t="s">
        <v>42</v>
      </c>
      <c r="M53" s="29">
        <v>142312.78845018448</v>
      </c>
      <c r="N53" s="29">
        <v>7713353.1339999996</v>
      </c>
      <c r="O53" s="38">
        <f t="shared" si="12"/>
        <v>128081.50960516605</v>
      </c>
      <c r="P53" s="38">
        <f t="shared" si="13"/>
        <v>6942017.8206000002</v>
      </c>
      <c r="Q53" s="31">
        <f t="shared" si="14"/>
        <v>124239.06431701106</v>
      </c>
      <c r="R53" s="31">
        <f t="shared" si="15"/>
        <v>6733757.2859819997</v>
      </c>
      <c r="S53" s="42"/>
      <c r="T53" s="57"/>
    </row>
    <row r="54" spans="1:20" ht="13.5" customHeight="1" x14ac:dyDescent="0.2">
      <c r="A54" s="10" t="s">
        <v>41</v>
      </c>
      <c r="B54" s="10" t="s">
        <v>16</v>
      </c>
      <c r="C54" s="11">
        <v>4</v>
      </c>
      <c r="D54" s="19">
        <v>268</v>
      </c>
      <c r="E54" s="10" t="s">
        <v>34</v>
      </c>
      <c r="F54" s="10" t="s">
        <v>45</v>
      </c>
      <c r="G54" s="12">
        <v>60.22</v>
      </c>
      <c r="H54" s="12">
        <v>28.56</v>
      </c>
      <c r="I54" s="12">
        <v>17.3</v>
      </c>
      <c r="J54" s="12">
        <v>3.9</v>
      </c>
      <c r="K54" s="17">
        <v>61.8</v>
      </c>
      <c r="L54" s="10" t="s">
        <v>42</v>
      </c>
      <c r="M54" s="29">
        <v>135105.25777734627</v>
      </c>
      <c r="N54" s="29">
        <v>8349504.9306399999</v>
      </c>
      <c r="O54" s="38">
        <f t="shared" si="12"/>
        <v>121594.73199961166</v>
      </c>
      <c r="P54" s="38">
        <f t="shared" si="13"/>
        <v>7514554.4375759996</v>
      </c>
      <c r="Q54" s="31">
        <f t="shared" si="14"/>
        <v>117946.89003962329</v>
      </c>
      <c r="R54" s="31">
        <f t="shared" si="15"/>
        <v>7289117.8044487191</v>
      </c>
      <c r="S54" s="36"/>
      <c r="T54" s="57"/>
    </row>
    <row r="55" spans="1:20" ht="13.5" customHeight="1" x14ac:dyDescent="0.2">
      <c r="A55" s="10" t="s">
        <v>41</v>
      </c>
      <c r="B55" s="10" t="s">
        <v>16</v>
      </c>
      <c r="C55" s="11">
        <v>4</v>
      </c>
      <c r="D55" s="19">
        <v>272</v>
      </c>
      <c r="E55" s="10" t="s">
        <v>19</v>
      </c>
      <c r="F55" s="10" t="s">
        <v>44</v>
      </c>
      <c r="G55" s="12">
        <v>53.91</v>
      </c>
      <c r="H55" s="12">
        <v>33.11</v>
      </c>
      <c r="I55" s="12">
        <v>8.92</v>
      </c>
      <c r="J55" s="12">
        <v>4.13</v>
      </c>
      <c r="K55" s="17">
        <v>54</v>
      </c>
      <c r="L55" s="10" t="s">
        <v>42</v>
      </c>
      <c r="M55" s="29">
        <v>142319.62185185184</v>
      </c>
      <c r="N55" s="29">
        <v>7685259.5799999991</v>
      </c>
      <c r="O55" s="38">
        <f t="shared" si="12"/>
        <v>128087.65966666666</v>
      </c>
      <c r="P55" s="38">
        <f t="shared" si="13"/>
        <v>6916733.6219999995</v>
      </c>
      <c r="Q55" s="31">
        <f t="shared" si="14"/>
        <v>124245.02987666667</v>
      </c>
      <c r="R55" s="31">
        <f t="shared" si="15"/>
        <v>6709231.6133399997</v>
      </c>
      <c r="S55" s="45" t="s">
        <v>78</v>
      </c>
      <c r="T55" s="58"/>
    </row>
    <row r="56" spans="1:20" ht="13.5" customHeight="1" x14ac:dyDescent="0.2">
      <c r="A56" s="10" t="s">
        <v>41</v>
      </c>
      <c r="B56" s="10" t="s">
        <v>16</v>
      </c>
      <c r="C56" s="11">
        <v>5</v>
      </c>
      <c r="D56" s="19">
        <v>277</v>
      </c>
      <c r="E56" s="10" t="s">
        <v>17</v>
      </c>
      <c r="F56" s="10" t="s">
        <v>43</v>
      </c>
      <c r="G56" s="12">
        <v>63.2</v>
      </c>
      <c r="H56" s="12">
        <v>36.659999999999997</v>
      </c>
      <c r="I56" s="12">
        <v>12.3</v>
      </c>
      <c r="J56" s="12">
        <v>4.3</v>
      </c>
      <c r="K56" s="17">
        <v>63.9</v>
      </c>
      <c r="L56" s="10" t="s">
        <v>42</v>
      </c>
      <c r="M56" s="29">
        <v>135052.08002691707</v>
      </c>
      <c r="N56" s="29">
        <v>8629827.9137200005</v>
      </c>
      <c r="O56" s="38">
        <f t="shared" si="12"/>
        <v>121546.87202422536</v>
      </c>
      <c r="P56" s="38">
        <f t="shared" si="13"/>
        <v>7766845.1223480003</v>
      </c>
      <c r="Q56" s="31">
        <f t="shared" si="14"/>
        <v>117900.46586349858</v>
      </c>
      <c r="R56" s="31">
        <f t="shared" si="15"/>
        <v>7533839.7686775597</v>
      </c>
      <c r="S56" s="42"/>
      <c r="T56" s="57"/>
    </row>
    <row r="57" spans="1:20" ht="13.5" customHeight="1" x14ac:dyDescent="0.2">
      <c r="A57" s="4" t="s">
        <v>41</v>
      </c>
      <c r="B57" s="10" t="s">
        <v>16</v>
      </c>
      <c r="C57" s="5">
        <v>6</v>
      </c>
      <c r="D57" s="19">
        <v>285</v>
      </c>
      <c r="E57" s="10" t="s">
        <v>17</v>
      </c>
      <c r="F57" s="4" t="s">
        <v>43</v>
      </c>
      <c r="G57" s="6">
        <v>63.2</v>
      </c>
      <c r="H57" s="6">
        <v>36.659999999999997</v>
      </c>
      <c r="I57" s="6">
        <v>12.3</v>
      </c>
      <c r="J57" s="6">
        <v>4.3</v>
      </c>
      <c r="K57" s="17">
        <v>64.099999999999994</v>
      </c>
      <c r="L57" s="4" t="s">
        <v>42</v>
      </c>
      <c r="M57" s="29">
        <v>135047.19720249611</v>
      </c>
      <c r="N57" s="29">
        <v>8656525.3406799994</v>
      </c>
      <c r="O57" s="38">
        <f t="shared" si="12"/>
        <v>121542.4774822465</v>
      </c>
      <c r="P57" s="38">
        <f t="shared" si="13"/>
        <v>7790872.8066119999</v>
      </c>
      <c r="Q57" s="31">
        <f t="shared" si="14"/>
        <v>117896.20315777911</v>
      </c>
      <c r="R57" s="31">
        <f t="shared" si="15"/>
        <v>7557146.6224136399</v>
      </c>
      <c r="S57" s="42"/>
      <c r="T57" s="57"/>
    </row>
    <row r="58" spans="1:20" ht="13.5" customHeight="1" x14ac:dyDescent="0.2">
      <c r="A58" s="4" t="s">
        <v>41</v>
      </c>
      <c r="B58" s="10" t="s">
        <v>16</v>
      </c>
      <c r="C58" s="5">
        <v>7</v>
      </c>
      <c r="D58" s="19">
        <v>292</v>
      </c>
      <c r="E58" s="10" t="s">
        <v>34</v>
      </c>
      <c r="F58" s="4" t="s">
        <v>45</v>
      </c>
      <c r="G58" s="6">
        <v>60.22</v>
      </c>
      <c r="H58" s="6">
        <v>28.56</v>
      </c>
      <c r="I58" s="6">
        <v>17.3</v>
      </c>
      <c r="J58" s="6">
        <v>3.9</v>
      </c>
      <c r="K58" s="17">
        <v>61.1</v>
      </c>
      <c r="L58" s="4" t="s">
        <v>42</v>
      </c>
      <c r="M58" s="29">
        <v>135123.79601112931</v>
      </c>
      <c r="N58" s="29">
        <v>8256063.93628</v>
      </c>
      <c r="O58" s="38">
        <f t="shared" si="12"/>
        <v>121611.41641001636</v>
      </c>
      <c r="P58" s="38">
        <f t="shared" si="13"/>
        <v>7430457.5426519997</v>
      </c>
      <c r="Q58" s="31">
        <f t="shared" si="14"/>
        <v>117963.07391771585</v>
      </c>
      <c r="R58" s="31">
        <f t="shared" si="15"/>
        <v>7207543.8163724393</v>
      </c>
      <c r="S58" s="42"/>
      <c r="T58" s="57"/>
    </row>
    <row r="59" spans="1:20" ht="13.5" customHeight="1" x14ac:dyDescent="0.2">
      <c r="A59" s="4" t="s">
        <v>46</v>
      </c>
      <c r="B59" s="10" t="s">
        <v>16</v>
      </c>
      <c r="C59" s="5">
        <v>1</v>
      </c>
      <c r="D59" s="19">
        <v>305</v>
      </c>
      <c r="E59" s="10" t="s">
        <v>17</v>
      </c>
      <c r="F59" s="4" t="s">
        <v>47</v>
      </c>
      <c r="G59" s="6">
        <v>61.26</v>
      </c>
      <c r="H59" s="6">
        <v>31.96</v>
      </c>
      <c r="I59" s="6">
        <v>12.82</v>
      </c>
      <c r="J59" s="6">
        <v>5.6</v>
      </c>
      <c r="K59" s="17">
        <v>60.9</v>
      </c>
      <c r="L59" s="4" t="s">
        <v>42</v>
      </c>
      <c r="M59" s="29">
        <v>117090.36892479475</v>
      </c>
      <c r="N59" s="29">
        <v>7130803.4675200004</v>
      </c>
      <c r="O59" s="38">
        <f t="shared" si="12"/>
        <v>105381.33203231527</v>
      </c>
      <c r="P59" s="38">
        <f t="shared" si="13"/>
        <v>6417723.1207680004</v>
      </c>
      <c r="Q59" s="31">
        <f t="shared" si="14"/>
        <v>102219.89207134582</v>
      </c>
      <c r="R59" s="31">
        <f t="shared" si="15"/>
        <v>6225191.4271449605</v>
      </c>
      <c r="S59" s="42"/>
      <c r="T59" s="57"/>
    </row>
    <row r="60" spans="1:20" ht="13.5" customHeight="1" x14ac:dyDescent="0.2">
      <c r="A60" s="4" t="s">
        <v>46</v>
      </c>
      <c r="B60" s="10" t="s">
        <v>9</v>
      </c>
      <c r="C60" s="5">
        <v>1</v>
      </c>
      <c r="D60" s="19">
        <v>306</v>
      </c>
      <c r="E60" s="10" t="s">
        <v>10</v>
      </c>
      <c r="F60" s="4" t="s">
        <v>48</v>
      </c>
      <c r="G60" s="6">
        <v>40.86</v>
      </c>
      <c r="H60" s="6">
        <v>17.690000000000001</v>
      </c>
      <c r="I60" s="6">
        <v>10.62</v>
      </c>
      <c r="J60" s="6">
        <v>4.72</v>
      </c>
      <c r="K60" s="17">
        <v>40.9</v>
      </c>
      <c r="L60" s="4" t="s">
        <v>42</v>
      </c>
      <c r="M60" s="29">
        <f>O60/90*100</f>
        <v>137457.04467353949</v>
      </c>
      <c r="N60" s="29">
        <f>P60*1.1</f>
        <v>5565773.1958762882</v>
      </c>
      <c r="O60" s="38">
        <f>Q60/97*100</f>
        <v>123711.34020618556</v>
      </c>
      <c r="P60" s="38">
        <f>O60*K60</f>
        <v>5059793.8144329889</v>
      </c>
      <c r="Q60" s="31">
        <f>118000+2000</f>
        <v>120000</v>
      </c>
      <c r="R60" s="31">
        <f>Q60*K60</f>
        <v>4908000</v>
      </c>
      <c r="S60" s="56"/>
      <c r="T60" s="56"/>
    </row>
    <row r="61" spans="1:20" ht="13.5" customHeight="1" x14ac:dyDescent="0.2">
      <c r="A61" s="4" t="s">
        <v>46</v>
      </c>
      <c r="B61" s="10" t="s">
        <v>16</v>
      </c>
      <c r="C61" s="5">
        <v>1</v>
      </c>
      <c r="D61" s="19">
        <v>307</v>
      </c>
      <c r="E61" s="10" t="s">
        <v>19</v>
      </c>
      <c r="F61" s="4" t="s">
        <v>49</v>
      </c>
      <c r="G61" s="6">
        <v>55.98</v>
      </c>
      <c r="H61" s="6">
        <v>29.28</v>
      </c>
      <c r="I61" s="6">
        <v>9.34</v>
      </c>
      <c r="J61" s="6">
        <v>3.94</v>
      </c>
      <c r="K61" s="17">
        <v>56.8</v>
      </c>
      <c r="L61" s="4" t="s">
        <v>42</v>
      </c>
      <c r="M61" s="29">
        <v>128080.28085228172</v>
      </c>
      <c r="N61" s="29">
        <v>7274959.9524096018</v>
      </c>
      <c r="O61" s="38">
        <f>P61/K61</f>
        <v>115272.25276705355</v>
      </c>
      <c r="P61" s="38">
        <f>N61*0.9</f>
        <v>6547463.9571686415</v>
      </c>
      <c r="Q61" s="31">
        <f>R61/K61</f>
        <v>111814.08518404193</v>
      </c>
      <c r="R61" s="31">
        <f>P61*0.97</f>
        <v>6351040.0384535817</v>
      </c>
      <c r="S61" s="36"/>
      <c r="T61" s="57"/>
    </row>
    <row r="62" spans="1:20" ht="13.5" customHeight="1" x14ac:dyDescent="0.2">
      <c r="A62" s="4" t="s">
        <v>46</v>
      </c>
      <c r="B62" s="10" t="s">
        <v>16</v>
      </c>
      <c r="C62" s="5">
        <v>2</v>
      </c>
      <c r="D62" s="19">
        <v>309</v>
      </c>
      <c r="E62" s="10" t="s">
        <v>17</v>
      </c>
      <c r="F62" s="4" t="s">
        <v>47</v>
      </c>
      <c r="G62" s="6">
        <v>61.28</v>
      </c>
      <c r="H62" s="6">
        <v>31.96</v>
      </c>
      <c r="I62" s="6">
        <v>12.82</v>
      </c>
      <c r="J62" s="6">
        <v>5.62</v>
      </c>
      <c r="K62" s="17">
        <v>61.1</v>
      </c>
      <c r="L62" s="4" t="s">
        <v>42</v>
      </c>
      <c r="M62" s="29">
        <v>125503.10161112931</v>
      </c>
      <c r="N62" s="29">
        <v>7668239.5084400009</v>
      </c>
      <c r="O62" s="38">
        <f>P62/K62</f>
        <v>112952.79145001638</v>
      </c>
      <c r="P62" s="38">
        <f>N62*0.9</f>
        <v>6901415.5575960008</v>
      </c>
      <c r="Q62" s="31">
        <f>R62/K62</f>
        <v>109564.2077065159</v>
      </c>
      <c r="R62" s="31">
        <f>P62*0.97</f>
        <v>6694373.090868121</v>
      </c>
      <c r="S62" s="42"/>
      <c r="T62" s="57"/>
    </row>
    <row r="63" spans="1:20" ht="13.5" customHeight="1" x14ac:dyDescent="0.2">
      <c r="A63" s="4" t="s">
        <v>46</v>
      </c>
      <c r="B63" s="10" t="s">
        <v>9</v>
      </c>
      <c r="C63" s="5">
        <v>2</v>
      </c>
      <c r="D63" s="19">
        <v>310</v>
      </c>
      <c r="E63" s="10" t="s">
        <v>10</v>
      </c>
      <c r="F63" s="4" t="s">
        <v>48</v>
      </c>
      <c r="G63" s="6">
        <v>40.89</v>
      </c>
      <c r="H63" s="6">
        <v>17.690000000000001</v>
      </c>
      <c r="I63" s="6">
        <v>10.62</v>
      </c>
      <c r="J63" s="6">
        <v>4.72</v>
      </c>
      <c r="K63" s="17">
        <v>41.2</v>
      </c>
      <c r="L63" s="4" t="s">
        <v>42</v>
      </c>
      <c r="M63" s="29">
        <f>O63/90*100</f>
        <v>144329.89690721652</v>
      </c>
      <c r="N63" s="29">
        <f>P63*1.1</f>
        <v>5886927.8350515477</v>
      </c>
      <c r="O63" s="38">
        <f>Q63/97*100</f>
        <v>129896.90721649486</v>
      </c>
      <c r="P63" s="38">
        <f>O63*K63</f>
        <v>5351752.5773195885</v>
      </c>
      <c r="Q63" s="31">
        <f>4000+122000</f>
        <v>126000</v>
      </c>
      <c r="R63" s="31">
        <f>K63*Q63</f>
        <v>5191200</v>
      </c>
      <c r="S63" s="56"/>
      <c r="T63" s="56"/>
    </row>
    <row r="64" spans="1:20" ht="13.5" customHeight="1" x14ac:dyDescent="0.2">
      <c r="A64" s="4" t="s">
        <v>46</v>
      </c>
      <c r="B64" s="10" t="s">
        <v>9</v>
      </c>
      <c r="C64" s="5">
        <v>3</v>
      </c>
      <c r="D64" s="19">
        <v>314</v>
      </c>
      <c r="E64" s="10" t="s">
        <v>10</v>
      </c>
      <c r="F64" s="4" t="s">
        <v>48</v>
      </c>
      <c r="G64" s="6">
        <v>40.89</v>
      </c>
      <c r="H64" s="6">
        <v>17.690000000000001</v>
      </c>
      <c r="I64" s="6">
        <v>10.62</v>
      </c>
      <c r="J64" s="6">
        <v>4.75</v>
      </c>
      <c r="K64" s="17">
        <v>41</v>
      </c>
      <c r="L64" s="4" t="s">
        <v>42</v>
      </c>
      <c r="M64" s="29">
        <f>O64/90*100</f>
        <v>144329.89690721652</v>
      </c>
      <c r="N64" s="29">
        <f>P64*1.1</f>
        <v>5858350.5154639184</v>
      </c>
      <c r="O64" s="38">
        <f>Q64/97*100</f>
        <v>129896.90721649486</v>
      </c>
      <c r="P64" s="38">
        <f>O64*K64</f>
        <v>5325773.1958762892</v>
      </c>
      <c r="Q64" s="31">
        <f>4000+122000</f>
        <v>126000</v>
      </c>
      <c r="R64" s="31">
        <f>K64*Q64</f>
        <v>5166000</v>
      </c>
      <c r="S64" s="56"/>
      <c r="T64" s="56"/>
    </row>
    <row r="65" spans="1:20" ht="13.5" customHeight="1" x14ac:dyDescent="0.2">
      <c r="A65" s="4" t="s">
        <v>46</v>
      </c>
      <c r="B65" s="10" t="s">
        <v>9</v>
      </c>
      <c r="C65" s="5">
        <v>4</v>
      </c>
      <c r="D65" s="19">
        <v>322</v>
      </c>
      <c r="E65" s="10" t="s">
        <v>10</v>
      </c>
      <c r="F65" s="4" t="s">
        <v>48</v>
      </c>
      <c r="G65" s="6">
        <v>40.89</v>
      </c>
      <c r="H65" s="6">
        <v>17.690000000000001</v>
      </c>
      <c r="I65" s="6">
        <v>10.62</v>
      </c>
      <c r="J65" s="6">
        <v>4.75</v>
      </c>
      <c r="K65" s="17">
        <v>41.2</v>
      </c>
      <c r="L65" s="4" t="s">
        <v>42</v>
      </c>
      <c r="M65" s="29">
        <f>O65/90*100</f>
        <v>144329.89690721652</v>
      </c>
      <c r="N65" s="29">
        <f>P65*1.1</f>
        <v>5886927.8350515477</v>
      </c>
      <c r="O65" s="38">
        <f>Q65/97*100</f>
        <v>129896.90721649486</v>
      </c>
      <c r="P65" s="38">
        <f>O65*K65</f>
        <v>5351752.5773195885</v>
      </c>
      <c r="Q65" s="31">
        <f>4000+122000</f>
        <v>126000</v>
      </c>
      <c r="R65" s="31">
        <f>K65*Q65</f>
        <v>5191200</v>
      </c>
      <c r="S65" s="43">
        <v>44192</v>
      </c>
      <c r="T65" s="43" t="s">
        <v>79</v>
      </c>
    </row>
    <row r="66" spans="1:20" ht="13.5" customHeight="1" x14ac:dyDescent="0.2">
      <c r="A66" s="4" t="s">
        <v>46</v>
      </c>
      <c r="B66" s="10" t="s">
        <v>16</v>
      </c>
      <c r="C66" s="5">
        <v>5</v>
      </c>
      <c r="D66" s="19">
        <v>329</v>
      </c>
      <c r="E66" s="10" t="s">
        <v>17</v>
      </c>
      <c r="F66" s="4" t="s">
        <v>47</v>
      </c>
      <c r="G66" s="6">
        <v>61.33</v>
      </c>
      <c r="H66" s="6">
        <v>32.01</v>
      </c>
      <c r="I66" s="6">
        <v>12.82</v>
      </c>
      <c r="J66" s="6">
        <v>5.62</v>
      </c>
      <c r="K66" s="17">
        <v>61.6</v>
      </c>
      <c r="L66" s="4" t="s">
        <v>42</v>
      </c>
      <c r="M66" s="29">
        <v>125489.81702337663</v>
      </c>
      <c r="N66" s="29">
        <v>7730172.7286400003</v>
      </c>
      <c r="O66" s="38">
        <f>P66/K66</f>
        <v>112940.83532103896</v>
      </c>
      <c r="P66" s="38">
        <f>N66*0.9</f>
        <v>6957155.4557760004</v>
      </c>
      <c r="Q66" s="31">
        <f>R66/K66</f>
        <v>109552.6102614078</v>
      </c>
      <c r="R66" s="31">
        <f>P66*0.97</f>
        <v>6748440.7921027206</v>
      </c>
      <c r="S66" s="66"/>
      <c r="T66" s="68"/>
    </row>
    <row r="67" spans="1:20" ht="13.5" customHeight="1" x14ac:dyDescent="0.2">
      <c r="A67" s="10" t="s">
        <v>46</v>
      </c>
      <c r="B67" s="10" t="s">
        <v>16</v>
      </c>
      <c r="C67" s="11">
        <v>7</v>
      </c>
      <c r="D67" s="19">
        <v>351</v>
      </c>
      <c r="E67" s="10" t="s">
        <v>19</v>
      </c>
      <c r="F67" s="10" t="s">
        <v>50</v>
      </c>
      <c r="G67" s="12">
        <v>53.18</v>
      </c>
      <c r="H67" s="12">
        <v>30.42</v>
      </c>
      <c r="I67" s="12">
        <v>9.65</v>
      </c>
      <c r="J67" s="12">
        <v>4.0999999999999996</v>
      </c>
      <c r="K67" s="17">
        <v>53.9</v>
      </c>
      <c r="L67" s="10" t="s">
        <v>42</v>
      </c>
      <c r="M67" s="29">
        <v>135039.54356957329</v>
      </c>
      <c r="N67" s="29">
        <v>7278631.3983999994</v>
      </c>
      <c r="O67" s="38">
        <f>P67/K67</f>
        <v>121535.58921261596</v>
      </c>
      <c r="P67" s="38">
        <f>N67*0.9</f>
        <v>6550768.25856</v>
      </c>
      <c r="Q67" s="31">
        <f>R67/K67</f>
        <v>117889.52153623747</v>
      </c>
      <c r="R67" s="31">
        <f>P67*0.97</f>
        <v>6354245.2108031996</v>
      </c>
      <c r="S67" s="45" t="s">
        <v>78</v>
      </c>
      <c r="T67" s="58"/>
    </row>
    <row r="68" spans="1:20" ht="13.5" customHeight="1" x14ac:dyDescent="0.2">
      <c r="A68" s="10" t="s">
        <v>51</v>
      </c>
      <c r="B68" s="10" t="s">
        <v>16</v>
      </c>
      <c r="C68" s="11">
        <v>1</v>
      </c>
      <c r="D68" s="19">
        <v>367</v>
      </c>
      <c r="E68" s="10" t="s">
        <v>19</v>
      </c>
      <c r="F68" s="10" t="s">
        <v>65</v>
      </c>
      <c r="G68" s="12">
        <v>54.61</v>
      </c>
      <c r="H68" s="12">
        <v>32.22</v>
      </c>
      <c r="I68" s="12">
        <v>9.4</v>
      </c>
      <c r="J68" s="12">
        <v>4.04</v>
      </c>
      <c r="K68" s="17">
        <v>54.8</v>
      </c>
      <c r="L68" s="10" t="s">
        <v>42</v>
      </c>
      <c r="M68" s="29">
        <v>128766.06151824817</v>
      </c>
      <c r="N68" s="29">
        <v>7056380.1711999997</v>
      </c>
      <c r="O68" s="38">
        <f>P68/K68</f>
        <v>115889.45536642335</v>
      </c>
      <c r="P68" s="38">
        <f>N68*0.9</f>
        <v>6350742.1540799998</v>
      </c>
      <c r="Q68" s="31">
        <f>R68/K68</f>
        <v>112412.77170543066</v>
      </c>
      <c r="R68" s="31">
        <f>P68*0.97</f>
        <v>6160219.8894575993</v>
      </c>
      <c r="S68" s="36"/>
      <c r="T68" s="57"/>
    </row>
    <row r="69" spans="1:20" ht="13.5" customHeight="1" x14ac:dyDescent="0.2">
      <c r="A69" s="4" t="s">
        <v>51</v>
      </c>
      <c r="B69" s="10" t="s">
        <v>9</v>
      </c>
      <c r="C69" s="5">
        <v>2</v>
      </c>
      <c r="D69" s="19">
        <v>374</v>
      </c>
      <c r="E69" s="10" t="s">
        <v>10</v>
      </c>
      <c r="F69" s="4" t="s">
        <v>52</v>
      </c>
      <c r="G69" s="6">
        <v>40.18</v>
      </c>
      <c r="H69" s="6">
        <v>15.64</v>
      </c>
      <c r="I69" s="6">
        <v>8.91</v>
      </c>
      <c r="J69" s="6">
        <v>6.25</v>
      </c>
      <c r="K69" s="17">
        <v>40.200000000000003</v>
      </c>
      <c r="L69" s="4" t="s">
        <v>42</v>
      </c>
      <c r="M69" s="29">
        <f>O69/90*100</f>
        <v>144329.89690721652</v>
      </c>
      <c r="N69" s="29">
        <f>P69*1.1</f>
        <v>5744041.2371134032</v>
      </c>
      <c r="O69" s="38">
        <f>Q69/97*100</f>
        <v>129896.90721649486</v>
      </c>
      <c r="P69" s="38">
        <f>O69*K69</f>
        <v>5221855.6701030936</v>
      </c>
      <c r="Q69" s="31">
        <f>4000+122000</f>
        <v>126000</v>
      </c>
      <c r="R69" s="31">
        <f>K69*Q69</f>
        <v>5065200</v>
      </c>
      <c r="S69" s="56"/>
      <c r="T69" s="56"/>
    </row>
    <row r="70" spans="1:20" ht="13.5" customHeight="1" x14ac:dyDescent="0.2">
      <c r="A70" s="4" t="s">
        <v>51</v>
      </c>
      <c r="B70" s="10" t="s">
        <v>9</v>
      </c>
      <c r="C70" s="5">
        <v>3</v>
      </c>
      <c r="D70" s="19">
        <v>385</v>
      </c>
      <c r="E70" s="10" t="s">
        <v>10</v>
      </c>
      <c r="F70" s="4" t="s">
        <v>52</v>
      </c>
      <c r="G70" s="6">
        <v>40.18</v>
      </c>
      <c r="H70" s="6">
        <v>15.64</v>
      </c>
      <c r="I70" s="6">
        <v>8.91</v>
      </c>
      <c r="J70" s="6">
        <v>6.25</v>
      </c>
      <c r="K70" s="17">
        <v>40.4</v>
      </c>
      <c r="L70" s="4" t="s">
        <v>42</v>
      </c>
      <c r="M70" s="29">
        <f>O70/90*100</f>
        <v>144329.89690721652</v>
      </c>
      <c r="N70" s="29">
        <f>P70*1.1</f>
        <v>5772618.5567010315</v>
      </c>
      <c r="O70" s="38">
        <f>Q70/97*100</f>
        <v>129896.90721649486</v>
      </c>
      <c r="P70" s="38">
        <f>O70*K70</f>
        <v>5247835.051546392</v>
      </c>
      <c r="Q70" s="31">
        <f>4000+122000</f>
        <v>126000</v>
      </c>
      <c r="R70" s="31">
        <f>K70*Q70</f>
        <v>5090400</v>
      </c>
      <c r="S70" s="56"/>
      <c r="T70" s="56"/>
    </row>
    <row r="71" spans="1:20" s="2" customFormat="1" ht="13.5" customHeight="1" x14ac:dyDescent="0.2">
      <c r="A71" s="4" t="s">
        <v>51</v>
      </c>
      <c r="B71" s="10" t="s">
        <v>9</v>
      </c>
      <c r="C71" s="5">
        <v>4</v>
      </c>
      <c r="D71" s="19">
        <v>396</v>
      </c>
      <c r="E71" s="10" t="s">
        <v>10</v>
      </c>
      <c r="F71" s="4" t="s">
        <v>52</v>
      </c>
      <c r="G71" s="6">
        <v>40.18</v>
      </c>
      <c r="H71" s="6">
        <v>15.64</v>
      </c>
      <c r="I71" s="6">
        <v>8.91</v>
      </c>
      <c r="J71" s="6">
        <v>6.25</v>
      </c>
      <c r="K71" s="17">
        <v>40.4</v>
      </c>
      <c r="L71" s="4" t="s">
        <v>42</v>
      </c>
      <c r="M71" s="29">
        <f>O71/90*100</f>
        <v>144329.89690721652</v>
      </c>
      <c r="N71" s="29">
        <f>P71*1.1</f>
        <v>5772618.5567010315</v>
      </c>
      <c r="O71" s="38">
        <f>Q71/97*100</f>
        <v>129896.90721649486</v>
      </c>
      <c r="P71" s="38">
        <f>O71*K71</f>
        <v>5247835.051546392</v>
      </c>
      <c r="Q71" s="31">
        <f>4000+122000</f>
        <v>126000</v>
      </c>
      <c r="R71" s="31">
        <f>K71*Q71</f>
        <v>5090400</v>
      </c>
      <c r="S71" s="56"/>
      <c r="T71" s="56"/>
    </row>
    <row r="72" spans="1:20" ht="13.5" customHeight="1" x14ac:dyDescent="0.2">
      <c r="A72" s="10" t="s">
        <v>54</v>
      </c>
      <c r="B72" s="10" t="s">
        <v>29</v>
      </c>
      <c r="C72" s="11">
        <v>2</v>
      </c>
      <c r="D72" s="19">
        <v>518</v>
      </c>
      <c r="E72" s="10" t="s">
        <v>55</v>
      </c>
      <c r="F72" s="10" t="s">
        <v>53</v>
      </c>
      <c r="G72" s="12">
        <v>76.67</v>
      </c>
      <c r="H72" s="12">
        <v>46.12</v>
      </c>
      <c r="I72" s="12">
        <v>12.66</v>
      </c>
      <c r="J72" s="12">
        <v>3.97</v>
      </c>
      <c r="K72" s="17">
        <v>77.5</v>
      </c>
      <c r="L72" s="10" t="s">
        <v>12</v>
      </c>
      <c r="M72" s="29">
        <v>125156.76298064517</v>
      </c>
      <c r="N72" s="29">
        <v>9699649.131000001</v>
      </c>
      <c r="O72" s="38">
        <f t="shared" ref="O72:O74" si="16">P72/K72</f>
        <v>112641.08668258066</v>
      </c>
      <c r="P72" s="38">
        <f t="shared" ref="P72:P81" si="17">N72*0.9</f>
        <v>8729684.2179000005</v>
      </c>
      <c r="Q72" s="31">
        <f>R72/K72</f>
        <v>109261.85408210322</v>
      </c>
      <c r="R72" s="31">
        <f t="shared" ref="R72:R81" si="18">P72*0.97</f>
        <v>8467793.6913629994</v>
      </c>
      <c r="S72" s="56"/>
      <c r="T72" s="56"/>
    </row>
    <row r="73" spans="1:20" ht="13.5" customHeight="1" x14ac:dyDescent="0.2">
      <c r="A73" s="4" t="s">
        <v>54</v>
      </c>
      <c r="B73" s="10" t="s">
        <v>16</v>
      </c>
      <c r="C73" s="5">
        <v>2</v>
      </c>
      <c r="D73" s="19">
        <v>519</v>
      </c>
      <c r="E73" s="4" t="s">
        <v>19</v>
      </c>
      <c r="F73" s="4" t="s">
        <v>57</v>
      </c>
      <c r="G73" s="6">
        <v>53.99</v>
      </c>
      <c r="H73" s="6">
        <v>30.51</v>
      </c>
      <c r="I73" s="6">
        <v>9.4700000000000006</v>
      </c>
      <c r="J73" s="6">
        <v>4.62</v>
      </c>
      <c r="K73" s="17">
        <v>54.7</v>
      </c>
      <c r="L73" s="4" t="s">
        <v>12</v>
      </c>
      <c r="M73" s="29">
        <v>128769.39756489945</v>
      </c>
      <c r="N73" s="29">
        <v>7043686.0468000006</v>
      </c>
      <c r="O73" s="38">
        <f t="shared" si="16"/>
        <v>115892.45780840951</v>
      </c>
      <c r="P73" s="38">
        <f t="shared" si="17"/>
        <v>6339317.4421200007</v>
      </c>
      <c r="Q73" s="31">
        <f>R73/K73</f>
        <v>112415.68407415722</v>
      </c>
      <c r="R73" s="31">
        <f t="shared" si="18"/>
        <v>6149137.9188564001</v>
      </c>
      <c r="S73" s="44">
        <v>44191</v>
      </c>
      <c r="T73" s="65"/>
    </row>
    <row r="74" spans="1:20" ht="13.5" customHeight="1" x14ac:dyDescent="0.2">
      <c r="A74" s="4" t="s">
        <v>54</v>
      </c>
      <c r="B74" s="10" t="s">
        <v>29</v>
      </c>
      <c r="C74" s="5">
        <v>4</v>
      </c>
      <c r="D74" s="19">
        <v>528</v>
      </c>
      <c r="E74" s="4" t="s">
        <v>55</v>
      </c>
      <c r="F74" s="4" t="s">
        <v>56</v>
      </c>
      <c r="G74" s="6">
        <v>81.040000000000006</v>
      </c>
      <c r="H74" s="6">
        <v>50.96</v>
      </c>
      <c r="I74" s="6">
        <v>12.1</v>
      </c>
      <c r="J74" s="6">
        <v>3.95</v>
      </c>
      <c r="K74" s="17">
        <v>81.8</v>
      </c>
      <c r="L74" s="4" t="s">
        <v>12</v>
      </c>
      <c r="M74" s="29">
        <v>121481.17388753057</v>
      </c>
      <c r="N74" s="29">
        <v>9937160.0240000002</v>
      </c>
      <c r="O74" s="38">
        <f t="shared" si="16"/>
        <v>109333.05649877751</v>
      </c>
      <c r="P74" s="38">
        <f t="shared" si="17"/>
        <v>8943444.0216000006</v>
      </c>
      <c r="Q74" s="31">
        <f>R74/K74</f>
        <v>106053.0648038142</v>
      </c>
      <c r="R74" s="31">
        <f t="shared" si="18"/>
        <v>8675140.7009520009</v>
      </c>
      <c r="T74" s="57"/>
    </row>
    <row r="75" spans="1:20" ht="13.5" customHeight="1" x14ac:dyDescent="0.2">
      <c r="A75" s="10" t="s">
        <v>54</v>
      </c>
      <c r="B75" s="10" t="s">
        <v>29</v>
      </c>
      <c r="C75" s="16">
        <v>5</v>
      </c>
      <c r="D75" s="61">
        <v>539</v>
      </c>
      <c r="E75" s="16">
        <v>3.2</v>
      </c>
      <c r="F75" s="10" t="s">
        <v>53</v>
      </c>
      <c r="G75" s="16">
        <v>76.67</v>
      </c>
      <c r="H75" s="12">
        <v>46.12</v>
      </c>
      <c r="I75" s="12">
        <v>12.66</v>
      </c>
      <c r="J75" s="12">
        <v>3.97</v>
      </c>
      <c r="K75" s="62">
        <v>77.900000000000006</v>
      </c>
      <c r="L75" s="16" t="s">
        <v>12</v>
      </c>
      <c r="M75" s="29">
        <v>125150.1374474968</v>
      </c>
      <c r="N75" s="29">
        <v>9749195.7071600016</v>
      </c>
      <c r="O75" s="38">
        <v>111480</v>
      </c>
      <c r="P75" s="38">
        <f t="shared" si="17"/>
        <v>8774276.1364440024</v>
      </c>
      <c r="Q75" s="31">
        <v>108135</v>
      </c>
      <c r="R75" s="31">
        <f t="shared" si="18"/>
        <v>8511047.852350682</v>
      </c>
      <c r="T75" s="57"/>
    </row>
    <row r="76" spans="1:20" ht="13.5" customHeight="1" x14ac:dyDescent="0.2">
      <c r="A76" s="4" t="s">
        <v>54</v>
      </c>
      <c r="B76" s="10" t="s">
        <v>16</v>
      </c>
      <c r="C76" s="5">
        <v>6</v>
      </c>
      <c r="D76" s="19">
        <v>547</v>
      </c>
      <c r="E76" s="10" t="s">
        <v>19</v>
      </c>
      <c r="F76" s="4" t="s">
        <v>57</v>
      </c>
      <c r="G76" s="6">
        <v>53.99</v>
      </c>
      <c r="H76" s="6">
        <v>30.51</v>
      </c>
      <c r="I76" s="6">
        <v>9.4700000000000006</v>
      </c>
      <c r="J76" s="6">
        <v>4.62</v>
      </c>
      <c r="K76" s="17">
        <v>54.5</v>
      </c>
      <c r="L76" s="4" t="s">
        <v>12</v>
      </c>
      <c r="M76" s="29">
        <v>128776.10638532111</v>
      </c>
      <c r="N76" s="29">
        <v>7018297.7980000004</v>
      </c>
      <c r="O76" s="38">
        <f t="shared" ref="O76:O81" si="19">P76/K76</f>
        <v>115898.49574678901</v>
      </c>
      <c r="P76" s="38">
        <f t="shared" si="17"/>
        <v>6316468.0182000007</v>
      </c>
      <c r="Q76" s="31">
        <f t="shared" ref="Q76:Q81" si="20">R76/K76</f>
        <v>112421.54087438533</v>
      </c>
      <c r="R76" s="31">
        <f t="shared" si="18"/>
        <v>6126973.9776540007</v>
      </c>
      <c r="S76" s="45" t="s">
        <v>78</v>
      </c>
      <c r="T76" s="58"/>
    </row>
    <row r="77" spans="1:20" ht="13.5" customHeight="1" x14ac:dyDescent="0.2">
      <c r="A77" s="4" t="s">
        <v>54</v>
      </c>
      <c r="B77" s="10" t="s">
        <v>16</v>
      </c>
      <c r="C77" s="5">
        <v>8</v>
      </c>
      <c r="D77" s="19">
        <v>561</v>
      </c>
      <c r="E77" s="10" t="s">
        <v>19</v>
      </c>
      <c r="F77" s="4" t="s">
        <v>57</v>
      </c>
      <c r="G77" s="6">
        <v>53.99</v>
      </c>
      <c r="H77" s="6">
        <v>30.51</v>
      </c>
      <c r="I77" s="6">
        <v>9.4700000000000006</v>
      </c>
      <c r="J77" s="6">
        <v>4.62</v>
      </c>
      <c r="K77" s="17">
        <v>54.7</v>
      </c>
      <c r="L77" s="4" t="s">
        <v>12</v>
      </c>
      <c r="M77" s="29">
        <v>128769.39756489945</v>
      </c>
      <c r="N77" s="29">
        <v>7043686.0468000006</v>
      </c>
      <c r="O77" s="38">
        <f t="shared" si="19"/>
        <v>115892.45780840951</v>
      </c>
      <c r="P77" s="38">
        <f t="shared" si="17"/>
        <v>6339317.4421200007</v>
      </c>
      <c r="Q77" s="31">
        <f t="shared" si="20"/>
        <v>112415.68407415722</v>
      </c>
      <c r="R77" s="31">
        <f t="shared" si="18"/>
        <v>6149137.9188564001</v>
      </c>
      <c r="S77" s="45" t="s">
        <v>78</v>
      </c>
      <c r="T77" s="58"/>
    </row>
    <row r="78" spans="1:20" ht="13.5" customHeight="1" x14ac:dyDescent="0.2">
      <c r="A78" s="4" t="s">
        <v>58</v>
      </c>
      <c r="B78" s="10" t="s">
        <v>16</v>
      </c>
      <c r="C78" s="5">
        <v>1</v>
      </c>
      <c r="D78" s="19">
        <v>565</v>
      </c>
      <c r="E78" s="4" t="s">
        <v>17</v>
      </c>
      <c r="F78" s="4" t="s">
        <v>60</v>
      </c>
      <c r="G78" s="6">
        <v>58.29</v>
      </c>
      <c r="H78" s="6">
        <v>30.04</v>
      </c>
      <c r="I78" s="6">
        <v>10.14</v>
      </c>
      <c r="J78" s="6">
        <v>3.8</v>
      </c>
      <c r="K78" s="17">
        <v>58.8</v>
      </c>
      <c r="L78" s="4" t="s">
        <v>12</v>
      </c>
      <c r="M78" s="29">
        <v>119518.10906810887</v>
      </c>
      <c r="N78" s="29">
        <v>7027664.8132048007</v>
      </c>
      <c r="O78" s="38">
        <f t="shared" si="19"/>
        <v>107566.29816129798</v>
      </c>
      <c r="P78" s="38">
        <f t="shared" si="17"/>
        <v>6324898.3318843208</v>
      </c>
      <c r="Q78" s="31">
        <f t="shared" si="20"/>
        <v>104339.30921645903</v>
      </c>
      <c r="R78" s="31">
        <f t="shared" si="18"/>
        <v>6135151.3819277911</v>
      </c>
      <c r="S78" s="66"/>
      <c r="T78" s="68"/>
    </row>
    <row r="79" spans="1:20" ht="13.5" customHeight="1" x14ac:dyDescent="0.2">
      <c r="A79" s="4" t="s">
        <v>58</v>
      </c>
      <c r="B79" s="10" t="s">
        <v>16</v>
      </c>
      <c r="C79" s="5">
        <v>1</v>
      </c>
      <c r="D79" s="19">
        <v>566</v>
      </c>
      <c r="E79" s="4" t="s">
        <v>19</v>
      </c>
      <c r="F79" s="4" t="s">
        <v>61</v>
      </c>
      <c r="G79" s="6">
        <v>62.17</v>
      </c>
      <c r="H79" s="6">
        <v>34.54</v>
      </c>
      <c r="I79" s="6">
        <v>11.89</v>
      </c>
      <c r="J79" s="6">
        <v>3.94</v>
      </c>
      <c r="K79" s="17">
        <v>62.7</v>
      </c>
      <c r="L79" s="4" t="s">
        <v>12</v>
      </c>
      <c r="M79" s="29">
        <v>118245.81593173847</v>
      </c>
      <c r="N79" s="29">
        <v>7414012.6589200022</v>
      </c>
      <c r="O79" s="38">
        <f t="shared" si="19"/>
        <v>106421.23433856462</v>
      </c>
      <c r="P79" s="38">
        <f t="shared" si="17"/>
        <v>6672611.3930280022</v>
      </c>
      <c r="Q79" s="31">
        <f t="shared" si="20"/>
        <v>103228.59730840768</v>
      </c>
      <c r="R79" s="31">
        <f t="shared" si="18"/>
        <v>6472433.0512371622</v>
      </c>
      <c r="S79" s="66"/>
      <c r="T79" s="68"/>
    </row>
    <row r="80" spans="1:20" ht="13.5" customHeight="1" x14ac:dyDescent="0.2">
      <c r="A80" s="4" t="s">
        <v>58</v>
      </c>
      <c r="B80" s="10" t="s">
        <v>16</v>
      </c>
      <c r="C80" s="5">
        <v>1</v>
      </c>
      <c r="D80" s="19">
        <v>567</v>
      </c>
      <c r="E80" s="4" t="s">
        <v>19</v>
      </c>
      <c r="F80" s="4" t="s">
        <v>62</v>
      </c>
      <c r="G80" s="6">
        <v>60.89</v>
      </c>
      <c r="H80" s="6">
        <v>36.08</v>
      </c>
      <c r="I80" s="6">
        <v>9.51</v>
      </c>
      <c r="J80" s="6">
        <v>3.9</v>
      </c>
      <c r="K80" s="17">
        <v>61</v>
      </c>
      <c r="L80" s="4" t="s">
        <v>12</v>
      </c>
      <c r="M80" s="29">
        <v>118290.26386229511</v>
      </c>
      <c r="N80" s="29">
        <v>7215706.0956000015</v>
      </c>
      <c r="O80" s="38">
        <f t="shared" si="19"/>
        <v>106461.23747606561</v>
      </c>
      <c r="P80" s="38">
        <f t="shared" si="17"/>
        <v>6494135.4860400017</v>
      </c>
      <c r="Q80" s="31">
        <f t="shared" si="20"/>
        <v>103267.40035178362</v>
      </c>
      <c r="R80" s="31">
        <f t="shared" si="18"/>
        <v>6299311.4214588013</v>
      </c>
      <c r="S80" s="66"/>
      <c r="T80" s="68"/>
    </row>
    <row r="81" spans="1:20" ht="13.5" customHeight="1" x14ac:dyDescent="0.2">
      <c r="A81" s="4" t="s">
        <v>58</v>
      </c>
      <c r="B81" s="10" t="s">
        <v>16</v>
      </c>
      <c r="C81" s="5">
        <v>1</v>
      </c>
      <c r="D81" s="19">
        <v>568</v>
      </c>
      <c r="E81" s="4" t="s">
        <v>34</v>
      </c>
      <c r="F81" s="4" t="s">
        <v>63</v>
      </c>
      <c r="G81" s="6">
        <v>67.17</v>
      </c>
      <c r="H81" s="6">
        <v>33.090000000000003</v>
      </c>
      <c r="I81" s="6">
        <v>14.85</v>
      </c>
      <c r="J81" s="6">
        <v>3.74</v>
      </c>
      <c r="K81" s="17">
        <v>67.7</v>
      </c>
      <c r="L81" s="4" t="s">
        <v>12</v>
      </c>
      <c r="M81" s="29">
        <v>118128.02447444611</v>
      </c>
      <c r="N81" s="29">
        <v>7997267.2569200015</v>
      </c>
      <c r="O81" s="38">
        <f t="shared" si="19"/>
        <v>106315.2220270015</v>
      </c>
      <c r="P81" s="38">
        <f t="shared" si="17"/>
        <v>7197540.5312280012</v>
      </c>
      <c r="Q81" s="31">
        <f t="shared" si="20"/>
        <v>103125.76536619144</v>
      </c>
      <c r="R81" s="31">
        <f t="shared" si="18"/>
        <v>6981614.3152911607</v>
      </c>
      <c r="S81" s="66"/>
      <c r="T81" s="68"/>
    </row>
    <row r="82" spans="1:20" ht="13.5" customHeight="1" x14ac:dyDescent="0.2">
      <c r="A82" s="4" t="s">
        <v>58</v>
      </c>
      <c r="B82" s="10" t="s">
        <v>16</v>
      </c>
      <c r="C82" s="5">
        <v>2</v>
      </c>
      <c r="D82" s="19">
        <v>571</v>
      </c>
      <c r="E82" s="4" t="s">
        <v>17</v>
      </c>
      <c r="F82" s="4" t="s">
        <v>64</v>
      </c>
      <c r="G82" s="6">
        <v>58.31</v>
      </c>
      <c r="H82" s="6">
        <v>30.12</v>
      </c>
      <c r="I82" s="6">
        <v>10.06</v>
      </c>
      <c r="J82" s="6">
        <v>3.87</v>
      </c>
      <c r="K82" s="17">
        <v>58.9</v>
      </c>
      <c r="L82" s="4" t="s">
        <v>12</v>
      </c>
      <c r="M82" s="29">
        <v>128017.51034126998</v>
      </c>
      <c r="N82" s="29">
        <v>7540231.3591008019</v>
      </c>
      <c r="O82" s="38">
        <f t="shared" ref="O82:O116" si="21">P82/K82</f>
        <v>115215.75930714299</v>
      </c>
      <c r="P82" s="38">
        <f t="shared" ref="P82:P116" si="22">N82*0.9</f>
        <v>6786208.2231907221</v>
      </c>
      <c r="Q82" s="31">
        <f t="shared" ref="Q82:Q116" si="23">R82/K82</f>
        <v>111759.28652792871</v>
      </c>
      <c r="R82" s="31">
        <f t="shared" ref="R82:R116" si="24">P82*0.97</f>
        <v>6582621.9764950005</v>
      </c>
      <c r="S82" s="66"/>
      <c r="T82" s="68"/>
    </row>
    <row r="83" spans="1:20" ht="13.5" customHeight="1" x14ac:dyDescent="0.2">
      <c r="A83" s="4" t="s">
        <v>58</v>
      </c>
      <c r="B83" s="10" t="s">
        <v>16</v>
      </c>
      <c r="C83" s="5">
        <v>2</v>
      </c>
      <c r="D83" s="19">
        <v>572</v>
      </c>
      <c r="E83" s="4" t="s">
        <v>17</v>
      </c>
      <c r="F83" s="4" t="s">
        <v>60</v>
      </c>
      <c r="G83" s="6">
        <v>58.31</v>
      </c>
      <c r="H83" s="6">
        <v>30.04</v>
      </c>
      <c r="I83" s="6">
        <v>10.14</v>
      </c>
      <c r="J83" s="6">
        <v>3.87</v>
      </c>
      <c r="K83" s="17">
        <v>59.3</v>
      </c>
      <c r="L83" s="4" t="s">
        <v>12</v>
      </c>
      <c r="M83" s="29">
        <v>128006.05811280948</v>
      </c>
      <c r="N83" s="29">
        <v>7590759.2460896019</v>
      </c>
      <c r="O83" s="38">
        <f t="shared" si="21"/>
        <v>115205.45230152854</v>
      </c>
      <c r="P83" s="38">
        <f t="shared" si="22"/>
        <v>6831683.3214806421</v>
      </c>
      <c r="Q83" s="31">
        <f t="shared" si="23"/>
        <v>111749.28873248269</v>
      </c>
      <c r="R83" s="31">
        <f t="shared" si="24"/>
        <v>6626732.8218362229</v>
      </c>
      <c r="S83" s="66"/>
      <c r="T83" s="68"/>
    </row>
    <row r="84" spans="1:20" ht="13.5" customHeight="1" x14ac:dyDescent="0.2">
      <c r="A84" s="4" t="s">
        <v>58</v>
      </c>
      <c r="B84" s="10" t="s">
        <v>16</v>
      </c>
      <c r="C84" s="5">
        <v>2</v>
      </c>
      <c r="D84" s="19">
        <v>573</v>
      </c>
      <c r="E84" s="4" t="s">
        <v>19</v>
      </c>
      <c r="F84" s="4" t="s">
        <v>61</v>
      </c>
      <c r="G84" s="6">
        <v>62.18</v>
      </c>
      <c r="H84" s="6">
        <v>34.54</v>
      </c>
      <c r="I84" s="6">
        <v>11.89</v>
      </c>
      <c r="J84" s="6">
        <v>3.97</v>
      </c>
      <c r="K84" s="17">
        <v>63</v>
      </c>
      <c r="L84" s="4" t="s">
        <v>12</v>
      </c>
      <c r="M84" s="29">
        <v>126656.32878730161</v>
      </c>
      <c r="N84" s="29">
        <v>7979348.7136000013</v>
      </c>
      <c r="O84" s="38">
        <f t="shared" si="21"/>
        <v>113990.69590857145</v>
      </c>
      <c r="P84" s="38">
        <f t="shared" si="22"/>
        <v>7181413.8422400011</v>
      </c>
      <c r="Q84" s="31">
        <f t="shared" si="23"/>
        <v>110570.9750313143</v>
      </c>
      <c r="R84" s="31">
        <f t="shared" si="24"/>
        <v>6965971.4269728009</v>
      </c>
      <c r="S84" s="66"/>
      <c r="T84" s="68"/>
    </row>
    <row r="85" spans="1:20" ht="13.5" customHeight="1" x14ac:dyDescent="0.2">
      <c r="A85" s="4" t="s">
        <v>58</v>
      </c>
      <c r="B85" s="10" t="s">
        <v>16</v>
      </c>
      <c r="C85" s="5">
        <v>2</v>
      </c>
      <c r="D85" s="19">
        <v>574</v>
      </c>
      <c r="E85" s="4" t="s">
        <v>19</v>
      </c>
      <c r="F85" s="4" t="s">
        <v>62</v>
      </c>
      <c r="G85" s="6">
        <v>60.89</v>
      </c>
      <c r="H85" s="6">
        <v>36.08</v>
      </c>
      <c r="I85" s="6">
        <v>9.51</v>
      </c>
      <c r="J85" s="6">
        <v>3.97</v>
      </c>
      <c r="K85" s="17">
        <v>60.8</v>
      </c>
      <c r="L85" s="4" t="s">
        <v>12</v>
      </c>
      <c r="M85" s="29">
        <v>126713.76404210529</v>
      </c>
      <c r="N85" s="29">
        <v>7704196.8537600012</v>
      </c>
      <c r="O85" s="38">
        <f t="shared" si="21"/>
        <v>114042.38763789478</v>
      </c>
      <c r="P85" s="38">
        <f t="shared" si="22"/>
        <v>6933777.1683840016</v>
      </c>
      <c r="Q85" s="31">
        <f t="shared" si="23"/>
        <v>110621.11600875792</v>
      </c>
      <c r="R85" s="31">
        <f t="shared" si="24"/>
        <v>6725763.8533324813</v>
      </c>
      <c r="S85" s="66"/>
      <c r="T85" s="68"/>
    </row>
    <row r="86" spans="1:20" ht="13.5" customHeight="1" x14ac:dyDescent="0.2">
      <c r="A86" s="4" t="s">
        <v>58</v>
      </c>
      <c r="B86" s="10" t="s">
        <v>16</v>
      </c>
      <c r="C86" s="5">
        <v>2</v>
      </c>
      <c r="D86" s="19">
        <v>575</v>
      </c>
      <c r="E86" s="4" t="s">
        <v>34</v>
      </c>
      <c r="F86" s="4" t="s">
        <v>63</v>
      </c>
      <c r="G86" s="6">
        <v>67.19</v>
      </c>
      <c r="H86" s="6">
        <v>33.090000000000003</v>
      </c>
      <c r="I86" s="6">
        <v>14.85</v>
      </c>
      <c r="J86" s="6">
        <v>3.81</v>
      </c>
      <c r="K86" s="17">
        <v>67.400000000000006</v>
      </c>
      <c r="L86" s="4" t="s">
        <v>12</v>
      </c>
      <c r="M86" s="29">
        <v>121742.35952522256</v>
      </c>
      <c r="N86" s="29">
        <v>8205435.0320000015</v>
      </c>
      <c r="O86" s="38">
        <f t="shared" si="21"/>
        <v>109568.12357270031</v>
      </c>
      <c r="P86" s="38">
        <f t="shared" si="22"/>
        <v>7384891.5288000014</v>
      </c>
      <c r="Q86" s="31">
        <f t="shared" si="23"/>
        <v>106281.07986551929</v>
      </c>
      <c r="R86" s="31">
        <f t="shared" si="24"/>
        <v>7163344.7829360012</v>
      </c>
      <c r="S86" s="66"/>
      <c r="T86" s="68"/>
    </row>
    <row r="87" spans="1:20" ht="13.5" customHeight="1" x14ac:dyDescent="0.2">
      <c r="A87" s="10" t="s">
        <v>58</v>
      </c>
      <c r="B87" s="10" t="s">
        <v>29</v>
      </c>
      <c r="C87" s="11">
        <v>3</v>
      </c>
      <c r="D87" s="19">
        <v>576</v>
      </c>
      <c r="E87" s="10" t="s">
        <v>30</v>
      </c>
      <c r="F87" s="10" t="s">
        <v>59</v>
      </c>
      <c r="G87" s="12">
        <v>72.03</v>
      </c>
      <c r="H87" s="12">
        <v>38.4</v>
      </c>
      <c r="I87" s="12">
        <v>12.07</v>
      </c>
      <c r="J87" s="12">
        <v>4.26</v>
      </c>
      <c r="K87" s="17">
        <v>74</v>
      </c>
      <c r="L87" s="10" t="s">
        <v>12</v>
      </c>
      <c r="M87" s="29">
        <v>126420.37855135139</v>
      </c>
      <c r="N87" s="29">
        <v>9355108.0128000025</v>
      </c>
      <c r="O87" s="38">
        <f t="shared" si="21"/>
        <v>113778.34069621626</v>
      </c>
      <c r="P87" s="38">
        <f t="shared" si="22"/>
        <v>8419597.2115200032</v>
      </c>
      <c r="Q87" s="31">
        <f t="shared" si="23"/>
        <v>110364.99047532977</v>
      </c>
      <c r="R87" s="31">
        <f t="shared" si="24"/>
        <v>8167009.2951744031</v>
      </c>
      <c r="S87" s="56"/>
      <c r="T87" s="63"/>
    </row>
    <row r="88" spans="1:20" ht="13.5" customHeight="1" x14ac:dyDescent="0.2">
      <c r="A88" s="4" t="s">
        <v>58</v>
      </c>
      <c r="B88" s="10" t="s">
        <v>16</v>
      </c>
      <c r="C88" s="5">
        <v>3</v>
      </c>
      <c r="D88" s="19">
        <v>578</v>
      </c>
      <c r="E88" s="4" t="s">
        <v>17</v>
      </c>
      <c r="F88" s="4" t="s">
        <v>64</v>
      </c>
      <c r="G88" s="6">
        <v>58.31</v>
      </c>
      <c r="H88" s="6">
        <v>30.12</v>
      </c>
      <c r="I88" s="6">
        <v>10.06</v>
      </c>
      <c r="J88" s="6">
        <v>3.87</v>
      </c>
      <c r="K88" s="17">
        <v>59.2</v>
      </c>
      <c r="L88" s="4" t="s">
        <v>12</v>
      </c>
      <c r="M88" s="29">
        <v>128008.90666118922</v>
      </c>
      <c r="N88" s="29">
        <v>7578127.2743424019</v>
      </c>
      <c r="O88" s="38">
        <f t="shared" si="21"/>
        <v>115208.01599507029</v>
      </c>
      <c r="P88" s="38">
        <f t="shared" si="22"/>
        <v>6820314.5469081616</v>
      </c>
      <c r="Q88" s="31">
        <f t="shared" si="23"/>
        <v>111751.77551521818</v>
      </c>
      <c r="R88" s="31">
        <f t="shared" si="24"/>
        <v>6615705.1105009168</v>
      </c>
      <c r="S88" s="66"/>
      <c r="T88" s="68"/>
    </row>
    <row r="89" spans="1:20" ht="13.5" customHeight="1" x14ac:dyDescent="0.2">
      <c r="A89" s="4" t="s">
        <v>58</v>
      </c>
      <c r="B89" s="10" t="s">
        <v>16</v>
      </c>
      <c r="C89" s="5">
        <v>3</v>
      </c>
      <c r="D89" s="19">
        <v>579</v>
      </c>
      <c r="E89" s="4" t="s">
        <v>17</v>
      </c>
      <c r="F89" s="4" t="s">
        <v>60</v>
      </c>
      <c r="G89" s="6">
        <v>58.31</v>
      </c>
      <c r="H89" s="6">
        <v>30.04</v>
      </c>
      <c r="I89" s="6">
        <v>10.14</v>
      </c>
      <c r="J89" s="6">
        <v>3.87</v>
      </c>
      <c r="K89" s="17">
        <v>58.9</v>
      </c>
      <c r="L89" s="4" t="s">
        <v>72</v>
      </c>
      <c r="M89" s="29">
        <v>139349.71034126962</v>
      </c>
      <c r="N89" s="29">
        <v>8207697.9391007796</v>
      </c>
      <c r="O89" s="38">
        <f t="shared" si="21"/>
        <v>125414.73930714265</v>
      </c>
      <c r="P89" s="38">
        <f t="shared" si="22"/>
        <v>7386928.1451907018</v>
      </c>
      <c r="Q89" s="31">
        <f t="shared" si="23"/>
        <v>121652.29712792837</v>
      </c>
      <c r="R89" s="31">
        <f t="shared" si="24"/>
        <v>7165320.3008349808</v>
      </c>
      <c r="S89" s="42"/>
      <c r="T89" s="57"/>
    </row>
    <row r="90" spans="1:20" ht="13.5" customHeight="1" x14ac:dyDescent="0.2">
      <c r="A90" s="4" t="s">
        <v>58</v>
      </c>
      <c r="B90" s="10" t="s">
        <v>16</v>
      </c>
      <c r="C90" s="5">
        <v>3</v>
      </c>
      <c r="D90" s="19">
        <v>580</v>
      </c>
      <c r="E90" s="4" t="s">
        <v>19</v>
      </c>
      <c r="F90" s="4" t="s">
        <v>61</v>
      </c>
      <c r="G90" s="6">
        <v>62.18</v>
      </c>
      <c r="H90" s="6">
        <v>34.54</v>
      </c>
      <c r="I90" s="6">
        <v>11.89</v>
      </c>
      <c r="J90" s="6">
        <v>3.97</v>
      </c>
      <c r="K90" s="17">
        <v>62.8</v>
      </c>
      <c r="L90" s="4" t="s">
        <v>12</v>
      </c>
      <c r="M90" s="29">
        <v>126661.38388789812</v>
      </c>
      <c r="N90" s="29">
        <v>7954334.908160001</v>
      </c>
      <c r="O90" s="38">
        <f t="shared" si="21"/>
        <v>113995.24549910831</v>
      </c>
      <c r="P90" s="38">
        <f t="shared" si="22"/>
        <v>7158901.4173440011</v>
      </c>
      <c r="Q90" s="31">
        <f t="shared" si="23"/>
        <v>110575.38813413505</v>
      </c>
      <c r="R90" s="31">
        <f t="shared" si="24"/>
        <v>6944134.3748236811</v>
      </c>
      <c r="S90" s="66"/>
      <c r="T90" s="68"/>
    </row>
    <row r="91" spans="1:20" ht="13.5" customHeight="1" x14ac:dyDescent="0.2">
      <c r="A91" s="4" t="s">
        <v>58</v>
      </c>
      <c r="B91" s="10" t="s">
        <v>16</v>
      </c>
      <c r="C91" s="5">
        <v>3</v>
      </c>
      <c r="D91" s="19">
        <v>581</v>
      </c>
      <c r="E91" s="4" t="s">
        <v>19</v>
      </c>
      <c r="F91" s="4" t="s">
        <v>62</v>
      </c>
      <c r="G91" s="6">
        <v>60.89</v>
      </c>
      <c r="H91" s="6">
        <v>36.08</v>
      </c>
      <c r="I91" s="6">
        <v>9.51</v>
      </c>
      <c r="J91" s="6">
        <v>3.97</v>
      </c>
      <c r="K91" s="17">
        <v>61.2</v>
      </c>
      <c r="L91" s="4" t="s">
        <v>12</v>
      </c>
      <c r="M91" s="29">
        <v>126703.01412810459</v>
      </c>
      <c r="N91" s="29">
        <v>7754224.4646400018</v>
      </c>
      <c r="O91" s="38">
        <f t="shared" si="21"/>
        <v>114032.71271529414</v>
      </c>
      <c r="P91" s="38">
        <f t="shared" si="22"/>
        <v>6978802.0181760015</v>
      </c>
      <c r="Q91" s="31">
        <f t="shared" si="23"/>
        <v>110611.7313338353</v>
      </c>
      <c r="R91" s="31">
        <f t="shared" si="24"/>
        <v>6769437.9576307209</v>
      </c>
      <c r="S91" s="66"/>
      <c r="T91" s="68"/>
    </row>
    <row r="92" spans="1:20" ht="13.5" customHeight="1" x14ac:dyDescent="0.2">
      <c r="A92" s="4" t="s">
        <v>58</v>
      </c>
      <c r="B92" s="10" t="s">
        <v>16</v>
      </c>
      <c r="C92" s="5">
        <v>3</v>
      </c>
      <c r="D92" s="19">
        <v>582</v>
      </c>
      <c r="E92" s="4" t="s">
        <v>34</v>
      </c>
      <c r="F92" s="4" t="s">
        <v>63</v>
      </c>
      <c r="G92" s="6">
        <v>67.19</v>
      </c>
      <c r="H92" s="6">
        <v>33.090000000000003</v>
      </c>
      <c r="I92" s="6">
        <v>14.85</v>
      </c>
      <c r="J92" s="6">
        <v>3.81</v>
      </c>
      <c r="K92" s="17">
        <v>67.400000000000006</v>
      </c>
      <c r="L92" s="4" t="s">
        <v>12</v>
      </c>
      <c r="M92" s="29">
        <v>121742.35952522256</v>
      </c>
      <c r="N92" s="29">
        <v>8205435.0320000015</v>
      </c>
      <c r="O92" s="38">
        <f t="shared" si="21"/>
        <v>109568.12357270031</v>
      </c>
      <c r="P92" s="38">
        <f t="shared" si="22"/>
        <v>7384891.5288000014</v>
      </c>
      <c r="Q92" s="31">
        <f t="shared" si="23"/>
        <v>106281.07986551929</v>
      </c>
      <c r="R92" s="31">
        <f t="shared" si="24"/>
        <v>7163344.7829360012</v>
      </c>
      <c r="S92" s="66"/>
      <c r="T92" s="68"/>
    </row>
    <row r="93" spans="1:20" ht="13.5" customHeight="1" x14ac:dyDescent="0.2">
      <c r="A93" s="4" t="s">
        <v>58</v>
      </c>
      <c r="B93" s="10" t="s">
        <v>16</v>
      </c>
      <c r="C93" s="5">
        <v>4</v>
      </c>
      <c r="D93" s="19">
        <v>586</v>
      </c>
      <c r="E93" s="4" t="s">
        <v>17</v>
      </c>
      <c r="F93" s="4" t="s">
        <v>60</v>
      </c>
      <c r="G93" s="6">
        <v>58.31</v>
      </c>
      <c r="H93" s="6">
        <v>30.04</v>
      </c>
      <c r="I93" s="6">
        <v>10.14</v>
      </c>
      <c r="J93" s="6">
        <v>3.87</v>
      </c>
      <c r="K93" s="17">
        <v>59.3</v>
      </c>
      <c r="L93" s="4" t="s">
        <v>12</v>
      </c>
      <c r="M93" s="29">
        <v>128006.05811280948</v>
      </c>
      <c r="N93" s="29">
        <v>7590759.2460896019</v>
      </c>
      <c r="O93" s="38">
        <f t="shared" si="21"/>
        <v>115205.45230152854</v>
      </c>
      <c r="P93" s="38">
        <f t="shared" si="22"/>
        <v>6831683.3214806421</v>
      </c>
      <c r="Q93" s="31">
        <f t="shared" si="23"/>
        <v>111749.28873248269</v>
      </c>
      <c r="R93" s="31">
        <f t="shared" si="24"/>
        <v>6626732.8218362229</v>
      </c>
      <c r="S93" s="66"/>
      <c r="T93" s="68"/>
    </row>
    <row r="94" spans="1:20" ht="13.5" customHeight="1" x14ac:dyDescent="0.2">
      <c r="A94" s="4" t="s">
        <v>58</v>
      </c>
      <c r="B94" s="10" t="s">
        <v>16</v>
      </c>
      <c r="C94" s="5">
        <v>4</v>
      </c>
      <c r="D94" s="19">
        <v>587</v>
      </c>
      <c r="E94" s="4" t="s">
        <v>19</v>
      </c>
      <c r="F94" s="4" t="s">
        <v>61</v>
      </c>
      <c r="G94" s="6">
        <v>62.18</v>
      </c>
      <c r="H94" s="6">
        <v>34.54</v>
      </c>
      <c r="I94" s="6">
        <v>11.89</v>
      </c>
      <c r="J94" s="6">
        <v>3.97</v>
      </c>
      <c r="K94" s="17">
        <v>63.2</v>
      </c>
      <c r="L94" s="4" t="s">
        <v>12</v>
      </c>
      <c r="M94" s="29">
        <v>126651.30568101267</v>
      </c>
      <c r="N94" s="29">
        <v>8004362.5190400016</v>
      </c>
      <c r="O94" s="38">
        <f t="shared" si="21"/>
        <v>113986.17511291141</v>
      </c>
      <c r="P94" s="38">
        <f t="shared" si="22"/>
        <v>7203926.267136002</v>
      </c>
      <c r="Q94" s="31">
        <f t="shared" si="23"/>
        <v>110566.58985952407</v>
      </c>
      <c r="R94" s="31">
        <f t="shared" si="24"/>
        <v>6987808.4791219216</v>
      </c>
      <c r="S94" s="66"/>
      <c r="T94" s="68"/>
    </row>
    <row r="95" spans="1:20" ht="13.5" customHeight="1" x14ac:dyDescent="0.2">
      <c r="A95" s="4" t="s">
        <v>58</v>
      </c>
      <c r="B95" s="10" t="s">
        <v>16</v>
      </c>
      <c r="C95" s="5">
        <v>4</v>
      </c>
      <c r="D95" s="19">
        <v>588</v>
      </c>
      <c r="E95" s="4" t="s">
        <v>19</v>
      </c>
      <c r="F95" s="4" t="s">
        <v>62</v>
      </c>
      <c r="G95" s="6">
        <v>60.89</v>
      </c>
      <c r="H95" s="6">
        <v>36.08</v>
      </c>
      <c r="I95" s="6">
        <v>9.51</v>
      </c>
      <c r="J95" s="6">
        <v>3.97</v>
      </c>
      <c r="K95" s="17">
        <v>61.4</v>
      </c>
      <c r="L95" s="4" t="s">
        <v>12</v>
      </c>
      <c r="M95" s="29">
        <v>126697.69169511403</v>
      </c>
      <c r="N95" s="29">
        <v>7779238.2700800011</v>
      </c>
      <c r="O95" s="38">
        <f t="shared" si="21"/>
        <v>114027.92252560263</v>
      </c>
      <c r="P95" s="38">
        <f t="shared" si="22"/>
        <v>7001314.4430720014</v>
      </c>
      <c r="Q95" s="31">
        <f t="shared" si="23"/>
        <v>110607.08484983456</v>
      </c>
      <c r="R95" s="31">
        <f t="shared" si="24"/>
        <v>6791275.0097798416</v>
      </c>
      <c r="S95" s="36"/>
      <c r="T95" s="57"/>
    </row>
    <row r="96" spans="1:20" ht="13.5" customHeight="1" x14ac:dyDescent="0.2">
      <c r="A96" s="10" t="s">
        <v>58</v>
      </c>
      <c r="B96" s="10" t="s">
        <v>16</v>
      </c>
      <c r="C96" s="11">
        <v>4</v>
      </c>
      <c r="D96" s="19">
        <v>589</v>
      </c>
      <c r="E96" s="10" t="s">
        <v>34</v>
      </c>
      <c r="F96" s="10" t="s">
        <v>63</v>
      </c>
      <c r="G96" s="12">
        <v>67.19</v>
      </c>
      <c r="H96" s="12">
        <v>33.090000000000003</v>
      </c>
      <c r="I96" s="12">
        <v>14.85</v>
      </c>
      <c r="J96" s="12">
        <v>3.81</v>
      </c>
      <c r="K96" s="17">
        <v>67.5</v>
      </c>
      <c r="L96" s="10" t="s">
        <v>12</v>
      </c>
      <c r="M96" s="29">
        <v>121740.16148148148</v>
      </c>
      <c r="N96" s="29">
        <v>8217460.9000000004</v>
      </c>
      <c r="O96" s="38">
        <f t="shared" si="21"/>
        <v>109566.14533333333</v>
      </c>
      <c r="P96" s="38">
        <f t="shared" si="22"/>
        <v>7395714.8100000005</v>
      </c>
      <c r="Q96" s="31">
        <f t="shared" si="23"/>
        <v>106279.16097333333</v>
      </c>
      <c r="R96" s="31">
        <f t="shared" si="24"/>
        <v>7173843.3657</v>
      </c>
      <c r="S96" s="66"/>
      <c r="T96" s="68"/>
    </row>
    <row r="97" spans="1:20" ht="13.5" customHeight="1" x14ac:dyDescent="0.2">
      <c r="A97" s="4" t="s">
        <v>58</v>
      </c>
      <c r="B97" s="10" t="s">
        <v>16</v>
      </c>
      <c r="C97" s="5">
        <v>5</v>
      </c>
      <c r="D97" s="19">
        <v>593</v>
      </c>
      <c r="E97" s="4" t="s">
        <v>17</v>
      </c>
      <c r="F97" s="4" t="s">
        <v>60</v>
      </c>
      <c r="G97" s="6">
        <v>58.31</v>
      </c>
      <c r="H97" s="6">
        <v>30.04</v>
      </c>
      <c r="I97" s="6">
        <v>10.14</v>
      </c>
      <c r="J97" s="6">
        <v>3.87</v>
      </c>
      <c r="K97" s="17">
        <v>59.1</v>
      </c>
      <c r="L97" s="4" t="s">
        <v>12</v>
      </c>
      <c r="M97" s="29">
        <v>128011.76484932659</v>
      </c>
      <c r="N97" s="29">
        <v>7565495.3025952019</v>
      </c>
      <c r="O97" s="38">
        <f t="shared" si="21"/>
        <v>115210.58836439395</v>
      </c>
      <c r="P97" s="38">
        <f t="shared" si="22"/>
        <v>6808945.7723356821</v>
      </c>
      <c r="Q97" s="31">
        <f t="shared" si="23"/>
        <v>111754.27071346213</v>
      </c>
      <c r="R97" s="31">
        <f t="shared" si="24"/>
        <v>6604677.3991656117</v>
      </c>
      <c r="T97" s="57"/>
    </row>
    <row r="98" spans="1:20" ht="13.5" customHeight="1" x14ac:dyDescent="0.2">
      <c r="A98" s="4" t="s">
        <v>58</v>
      </c>
      <c r="B98" s="10" t="s">
        <v>16</v>
      </c>
      <c r="C98" s="5">
        <v>5</v>
      </c>
      <c r="D98" s="19">
        <v>594</v>
      </c>
      <c r="E98" s="4" t="s">
        <v>19</v>
      </c>
      <c r="F98" s="4" t="s">
        <v>61</v>
      </c>
      <c r="G98" s="6">
        <v>62.18</v>
      </c>
      <c r="H98" s="6">
        <v>34.54</v>
      </c>
      <c r="I98" s="6">
        <v>11.89</v>
      </c>
      <c r="J98" s="6">
        <v>3.97</v>
      </c>
      <c r="K98" s="17">
        <v>63.1</v>
      </c>
      <c r="L98" s="4" t="s">
        <v>12</v>
      </c>
      <c r="M98" s="29">
        <v>126653.81325388275</v>
      </c>
      <c r="N98" s="29">
        <v>7991855.6163200019</v>
      </c>
      <c r="O98" s="38">
        <f t="shared" si="21"/>
        <v>113988.43192849448</v>
      </c>
      <c r="P98" s="38">
        <f t="shared" si="22"/>
        <v>7192670.054688002</v>
      </c>
      <c r="Q98" s="31">
        <f t="shared" si="23"/>
        <v>110568.77897063966</v>
      </c>
      <c r="R98" s="31">
        <f t="shared" si="24"/>
        <v>6976889.9530473622</v>
      </c>
      <c r="T98" s="57"/>
    </row>
    <row r="99" spans="1:20" ht="13.5" customHeight="1" x14ac:dyDescent="0.2">
      <c r="A99" s="4" t="s">
        <v>58</v>
      </c>
      <c r="B99" s="10" t="s">
        <v>16</v>
      </c>
      <c r="C99" s="5">
        <v>5</v>
      </c>
      <c r="D99" s="19">
        <v>595</v>
      </c>
      <c r="E99" s="4" t="s">
        <v>19</v>
      </c>
      <c r="F99" s="4" t="s">
        <v>62</v>
      </c>
      <c r="G99" s="6">
        <v>60.89</v>
      </c>
      <c r="H99" s="6">
        <v>36.08</v>
      </c>
      <c r="I99" s="6">
        <v>9.51</v>
      </c>
      <c r="J99" s="6">
        <v>3.97</v>
      </c>
      <c r="K99" s="17">
        <v>61.4</v>
      </c>
      <c r="L99" s="4" t="s">
        <v>12</v>
      </c>
      <c r="M99" s="29">
        <v>126697.69169511403</v>
      </c>
      <c r="N99" s="29">
        <v>7779238.2700800011</v>
      </c>
      <c r="O99" s="38">
        <f t="shared" si="21"/>
        <v>114027.92252560263</v>
      </c>
      <c r="P99" s="38">
        <f t="shared" si="22"/>
        <v>7001314.4430720014</v>
      </c>
      <c r="Q99" s="31">
        <f t="shared" si="23"/>
        <v>110607.08484983456</v>
      </c>
      <c r="R99" s="31">
        <f t="shared" si="24"/>
        <v>6791275.0097798416</v>
      </c>
      <c r="T99" s="57"/>
    </row>
    <row r="100" spans="1:20" ht="13.5" customHeight="1" x14ac:dyDescent="0.2">
      <c r="A100" s="4" t="s">
        <v>58</v>
      </c>
      <c r="B100" s="10" t="s">
        <v>16</v>
      </c>
      <c r="C100" s="5">
        <v>5</v>
      </c>
      <c r="D100" s="19">
        <v>596</v>
      </c>
      <c r="E100" s="4" t="s">
        <v>34</v>
      </c>
      <c r="F100" s="4" t="s">
        <v>63</v>
      </c>
      <c r="G100" s="6">
        <v>67.19</v>
      </c>
      <c r="H100" s="6">
        <v>33.090000000000003</v>
      </c>
      <c r="I100" s="6">
        <v>14.85</v>
      </c>
      <c r="J100" s="6">
        <v>3.81</v>
      </c>
      <c r="K100" s="17">
        <v>67.400000000000006</v>
      </c>
      <c r="L100" s="4" t="s">
        <v>12</v>
      </c>
      <c r="M100" s="29">
        <v>121742.35952522256</v>
      </c>
      <c r="N100" s="29">
        <v>8205435.0320000015</v>
      </c>
      <c r="O100" s="38">
        <f t="shared" si="21"/>
        <v>109568.12357270031</v>
      </c>
      <c r="P100" s="38">
        <f t="shared" si="22"/>
        <v>7384891.5288000014</v>
      </c>
      <c r="Q100" s="31">
        <f t="shared" si="23"/>
        <v>106281.07986551929</v>
      </c>
      <c r="R100" s="31">
        <f t="shared" si="24"/>
        <v>7163344.7829360012</v>
      </c>
      <c r="S100" s="66"/>
      <c r="T100" s="68"/>
    </row>
    <row r="101" spans="1:20" ht="13.5" customHeight="1" x14ac:dyDescent="0.2">
      <c r="A101" s="4" t="s">
        <v>58</v>
      </c>
      <c r="B101" s="10" t="s">
        <v>29</v>
      </c>
      <c r="C101" s="5">
        <v>6</v>
      </c>
      <c r="D101" s="19">
        <v>597</v>
      </c>
      <c r="E101" s="4" t="s">
        <v>30</v>
      </c>
      <c r="F101" s="4" t="s">
        <v>59</v>
      </c>
      <c r="G101" s="6">
        <v>72.03</v>
      </c>
      <c r="H101" s="6">
        <v>38.4</v>
      </c>
      <c r="I101" s="6">
        <v>12.07</v>
      </c>
      <c r="J101" s="6">
        <v>4.26</v>
      </c>
      <c r="K101" s="17">
        <v>73.599999999999994</v>
      </c>
      <c r="L101" s="4" t="s">
        <v>12</v>
      </c>
      <c r="M101" s="29">
        <v>126427.72285217395</v>
      </c>
      <c r="N101" s="29">
        <v>9305080.401920002</v>
      </c>
      <c r="O101" s="38">
        <f t="shared" si="21"/>
        <v>113784.95056695656</v>
      </c>
      <c r="P101" s="38">
        <f t="shared" si="22"/>
        <v>8374572.3617280023</v>
      </c>
      <c r="Q101" s="31">
        <f t="shared" si="23"/>
        <v>110371.40204994785</v>
      </c>
      <c r="R101" s="31">
        <f t="shared" si="24"/>
        <v>8123335.1908761617</v>
      </c>
      <c r="S101" s="36"/>
      <c r="T101" s="57"/>
    </row>
    <row r="102" spans="1:20" ht="13.5" customHeight="1" x14ac:dyDescent="0.2">
      <c r="A102" s="4" t="s">
        <v>58</v>
      </c>
      <c r="B102" s="10" t="s">
        <v>16</v>
      </c>
      <c r="C102" s="5">
        <v>6</v>
      </c>
      <c r="D102" s="19">
        <v>599</v>
      </c>
      <c r="E102" s="4" t="s">
        <v>17</v>
      </c>
      <c r="F102" s="4" t="s">
        <v>64</v>
      </c>
      <c r="G102" s="6">
        <v>58.31</v>
      </c>
      <c r="H102" s="6">
        <v>30.12</v>
      </c>
      <c r="I102" s="6">
        <v>10.06</v>
      </c>
      <c r="J102" s="6">
        <v>3.87</v>
      </c>
      <c r="K102" s="17">
        <v>59.2</v>
      </c>
      <c r="L102" s="4" t="s">
        <v>12</v>
      </c>
      <c r="M102" s="29">
        <v>128008.90666118922</v>
      </c>
      <c r="N102" s="29">
        <v>7578127.2743424019</v>
      </c>
      <c r="O102" s="38">
        <f t="shared" si="21"/>
        <v>115208.01599507029</v>
      </c>
      <c r="P102" s="38">
        <f t="shared" si="22"/>
        <v>6820314.5469081616</v>
      </c>
      <c r="Q102" s="31">
        <f t="shared" si="23"/>
        <v>111751.77551521818</v>
      </c>
      <c r="R102" s="31">
        <f t="shared" si="24"/>
        <v>6615705.1105009168</v>
      </c>
      <c r="T102" s="57"/>
    </row>
    <row r="103" spans="1:20" ht="13.5" customHeight="1" x14ac:dyDescent="0.2">
      <c r="A103" s="4" t="s">
        <v>58</v>
      </c>
      <c r="B103" s="10" t="s">
        <v>16</v>
      </c>
      <c r="C103" s="5">
        <v>6</v>
      </c>
      <c r="D103" s="19">
        <v>600</v>
      </c>
      <c r="E103" s="4" t="s">
        <v>17</v>
      </c>
      <c r="F103" s="4" t="s">
        <v>60</v>
      </c>
      <c r="G103" s="6">
        <v>58.31</v>
      </c>
      <c r="H103" s="6">
        <v>30.04</v>
      </c>
      <c r="I103" s="6">
        <v>10.14</v>
      </c>
      <c r="J103" s="6">
        <v>3.87</v>
      </c>
      <c r="K103" s="17">
        <v>58.9</v>
      </c>
      <c r="L103" s="4" t="s">
        <v>12</v>
      </c>
      <c r="M103" s="29">
        <v>128017.51034126998</v>
      </c>
      <c r="N103" s="29">
        <v>7540231.3591008019</v>
      </c>
      <c r="O103" s="38">
        <f t="shared" si="21"/>
        <v>115215.75930714299</v>
      </c>
      <c r="P103" s="38">
        <f t="shared" si="22"/>
        <v>6786208.2231907221</v>
      </c>
      <c r="Q103" s="31">
        <f t="shared" si="23"/>
        <v>111759.28652792871</v>
      </c>
      <c r="R103" s="31">
        <f t="shared" si="24"/>
        <v>6582621.9764950005</v>
      </c>
      <c r="S103" s="52"/>
      <c r="T103" s="57"/>
    </row>
    <row r="104" spans="1:20" ht="13.5" customHeight="1" x14ac:dyDescent="0.2">
      <c r="A104" s="4" t="s">
        <v>58</v>
      </c>
      <c r="B104" s="10" t="s">
        <v>16</v>
      </c>
      <c r="C104" s="5">
        <v>6</v>
      </c>
      <c r="D104" s="19">
        <v>601</v>
      </c>
      <c r="E104" s="4" t="s">
        <v>19</v>
      </c>
      <c r="F104" s="4" t="s">
        <v>61</v>
      </c>
      <c r="G104" s="6">
        <v>62.18</v>
      </c>
      <c r="H104" s="6">
        <v>34.54</v>
      </c>
      <c r="I104" s="6">
        <v>11.89</v>
      </c>
      <c r="J104" s="6">
        <v>3.97</v>
      </c>
      <c r="K104" s="17">
        <v>63.1</v>
      </c>
      <c r="L104" s="4" t="s">
        <v>12</v>
      </c>
      <c r="M104" s="29">
        <v>126653.81325388275</v>
      </c>
      <c r="N104" s="29">
        <v>7991855.6163200019</v>
      </c>
      <c r="O104" s="38">
        <f t="shared" si="21"/>
        <v>113988.43192849448</v>
      </c>
      <c r="P104" s="38">
        <f t="shared" si="22"/>
        <v>7192670.054688002</v>
      </c>
      <c r="Q104" s="31">
        <f t="shared" si="23"/>
        <v>110568.77897063966</v>
      </c>
      <c r="R104" s="31">
        <f t="shared" si="24"/>
        <v>6976889.9530473622</v>
      </c>
      <c r="T104" s="57"/>
    </row>
    <row r="105" spans="1:20" ht="13.5" customHeight="1" x14ac:dyDescent="0.2">
      <c r="A105" s="4" t="s">
        <v>58</v>
      </c>
      <c r="B105" s="10" t="s">
        <v>16</v>
      </c>
      <c r="C105" s="5">
        <v>6</v>
      </c>
      <c r="D105" s="19">
        <v>602</v>
      </c>
      <c r="E105" s="4" t="s">
        <v>19</v>
      </c>
      <c r="F105" s="4" t="s">
        <v>62</v>
      </c>
      <c r="G105" s="6">
        <v>60.89</v>
      </c>
      <c r="H105" s="6">
        <v>36.08</v>
      </c>
      <c r="I105" s="6">
        <v>9.51</v>
      </c>
      <c r="J105" s="6">
        <v>3.97</v>
      </c>
      <c r="K105" s="17">
        <v>61.5</v>
      </c>
      <c r="L105" s="4" t="s">
        <v>12</v>
      </c>
      <c r="M105" s="29">
        <v>126695.04346016263</v>
      </c>
      <c r="N105" s="29">
        <v>7791745.1728000017</v>
      </c>
      <c r="O105" s="38">
        <f t="shared" si="21"/>
        <v>114025.53911414636</v>
      </c>
      <c r="P105" s="38">
        <f t="shared" si="22"/>
        <v>7012570.6555200014</v>
      </c>
      <c r="Q105" s="31">
        <f t="shared" si="23"/>
        <v>110604.77294072197</v>
      </c>
      <c r="R105" s="31">
        <f t="shared" si="24"/>
        <v>6802193.5358544011</v>
      </c>
      <c r="T105" s="57"/>
    </row>
    <row r="106" spans="1:20" ht="13.5" customHeight="1" x14ac:dyDescent="0.2">
      <c r="A106" s="4" t="s">
        <v>58</v>
      </c>
      <c r="B106" s="10" t="s">
        <v>16</v>
      </c>
      <c r="C106" s="5">
        <v>6</v>
      </c>
      <c r="D106" s="19">
        <v>603</v>
      </c>
      <c r="E106" s="4" t="s">
        <v>34</v>
      </c>
      <c r="F106" s="4" t="s">
        <v>63</v>
      </c>
      <c r="G106" s="6">
        <v>67.19</v>
      </c>
      <c r="H106" s="6">
        <v>33.090000000000003</v>
      </c>
      <c r="I106" s="6">
        <v>14.85</v>
      </c>
      <c r="J106" s="6">
        <v>3.81</v>
      </c>
      <c r="K106" s="17">
        <v>67.400000000000006</v>
      </c>
      <c r="L106" s="4" t="s">
        <v>12</v>
      </c>
      <c r="M106" s="29">
        <v>121742.35952522256</v>
      </c>
      <c r="N106" s="29">
        <v>8205435.0320000015</v>
      </c>
      <c r="O106" s="38">
        <f t="shared" si="21"/>
        <v>109568.12357270031</v>
      </c>
      <c r="P106" s="38">
        <f t="shared" si="22"/>
        <v>7384891.5288000014</v>
      </c>
      <c r="Q106" s="31">
        <f t="shared" si="23"/>
        <v>106281.07986551929</v>
      </c>
      <c r="R106" s="31">
        <f t="shared" si="24"/>
        <v>7163344.7829360012</v>
      </c>
      <c r="T106" s="57"/>
    </row>
    <row r="107" spans="1:20" ht="13.5" customHeight="1" x14ac:dyDescent="0.2">
      <c r="A107" s="4" t="s">
        <v>58</v>
      </c>
      <c r="B107" s="10" t="s">
        <v>29</v>
      </c>
      <c r="C107" s="5">
        <v>7</v>
      </c>
      <c r="D107" s="19">
        <v>604</v>
      </c>
      <c r="E107" s="4" t="s">
        <v>30</v>
      </c>
      <c r="F107" s="4" t="s">
        <v>59</v>
      </c>
      <c r="G107" s="6">
        <v>72.03</v>
      </c>
      <c r="H107" s="6">
        <v>38.4</v>
      </c>
      <c r="I107" s="6">
        <v>12.07</v>
      </c>
      <c r="J107" s="6">
        <v>4.26</v>
      </c>
      <c r="K107" s="17">
        <v>73.7</v>
      </c>
      <c r="L107" s="4" t="s">
        <v>12</v>
      </c>
      <c r="M107" s="29">
        <v>130131.85210312075</v>
      </c>
      <c r="N107" s="29">
        <v>9590717.5</v>
      </c>
      <c r="O107" s="38">
        <f t="shared" si="21"/>
        <v>117118.66689280867</v>
      </c>
      <c r="P107" s="38">
        <f t="shared" si="22"/>
        <v>8631645.75</v>
      </c>
      <c r="Q107" s="31">
        <f t="shared" si="23"/>
        <v>113605.10688602441</v>
      </c>
      <c r="R107" s="31">
        <f t="shared" si="24"/>
        <v>8372696.3774999995</v>
      </c>
      <c r="T107" s="57"/>
    </row>
    <row r="108" spans="1:20" ht="13.5" customHeight="1" x14ac:dyDescent="0.2">
      <c r="A108" s="4" t="s">
        <v>58</v>
      </c>
      <c r="B108" s="10" t="s">
        <v>16</v>
      </c>
      <c r="C108" s="5">
        <v>7</v>
      </c>
      <c r="D108" s="19">
        <v>607</v>
      </c>
      <c r="E108" s="4" t="s">
        <v>17</v>
      </c>
      <c r="F108" s="4" t="s">
        <v>60</v>
      </c>
      <c r="G108" s="6">
        <v>58.31</v>
      </c>
      <c r="H108" s="6">
        <v>30.04</v>
      </c>
      <c r="I108" s="6">
        <v>10.14</v>
      </c>
      <c r="J108" s="6">
        <v>3.87</v>
      </c>
      <c r="K108" s="17">
        <v>59.4</v>
      </c>
      <c r="L108" s="4" t="s">
        <v>12</v>
      </c>
      <c r="M108" s="29">
        <v>128003.21915550172</v>
      </c>
      <c r="N108" s="29">
        <v>7603391.2178368019</v>
      </c>
      <c r="O108" s="38">
        <f t="shared" si="21"/>
        <v>115202.89723995155</v>
      </c>
      <c r="P108" s="38">
        <f t="shared" si="22"/>
        <v>6843052.0960531216</v>
      </c>
      <c r="Q108" s="31">
        <f t="shared" si="23"/>
        <v>111746.81032275299</v>
      </c>
      <c r="R108" s="31">
        <f t="shared" si="24"/>
        <v>6637760.533171528</v>
      </c>
      <c r="T108" s="57"/>
    </row>
    <row r="109" spans="1:20" ht="13.5" customHeight="1" x14ac:dyDescent="0.2">
      <c r="A109" s="4" t="s">
        <v>58</v>
      </c>
      <c r="B109" s="10" t="s">
        <v>16</v>
      </c>
      <c r="C109" s="5">
        <v>7</v>
      </c>
      <c r="D109" s="19">
        <v>608</v>
      </c>
      <c r="E109" s="4" t="s">
        <v>19</v>
      </c>
      <c r="F109" s="4" t="s">
        <v>61</v>
      </c>
      <c r="G109" s="6">
        <v>62.18</v>
      </c>
      <c r="H109" s="6">
        <v>34.54</v>
      </c>
      <c r="I109" s="6">
        <v>11.89</v>
      </c>
      <c r="J109" s="6">
        <v>3.97</v>
      </c>
      <c r="K109" s="17">
        <v>63</v>
      </c>
      <c r="L109" s="4" t="s">
        <v>12</v>
      </c>
      <c r="M109" s="29">
        <v>126656.32878730161</v>
      </c>
      <c r="N109" s="29">
        <v>7979348.7136000013</v>
      </c>
      <c r="O109" s="38">
        <f t="shared" si="21"/>
        <v>113990.69590857145</v>
      </c>
      <c r="P109" s="38">
        <f t="shared" si="22"/>
        <v>7181413.8422400011</v>
      </c>
      <c r="Q109" s="31">
        <f t="shared" si="23"/>
        <v>110570.9750313143</v>
      </c>
      <c r="R109" s="31">
        <f t="shared" si="24"/>
        <v>6965971.4269728009</v>
      </c>
      <c r="T109" s="57"/>
    </row>
    <row r="110" spans="1:20" ht="13.5" customHeight="1" x14ac:dyDescent="0.2">
      <c r="A110" s="4" t="s">
        <v>58</v>
      </c>
      <c r="B110" s="10" t="s">
        <v>16</v>
      </c>
      <c r="C110" s="5">
        <v>7</v>
      </c>
      <c r="D110" s="19">
        <v>609</v>
      </c>
      <c r="E110" s="4" t="s">
        <v>19</v>
      </c>
      <c r="F110" s="4" t="s">
        <v>62</v>
      </c>
      <c r="G110" s="6">
        <v>60.89</v>
      </c>
      <c r="H110" s="6">
        <v>36.08</v>
      </c>
      <c r="I110" s="6">
        <v>9.51</v>
      </c>
      <c r="J110" s="6">
        <v>3.97</v>
      </c>
      <c r="K110" s="17">
        <v>61.2</v>
      </c>
      <c r="L110" s="4" t="s">
        <v>12</v>
      </c>
      <c r="M110" s="29">
        <v>126703.01412810459</v>
      </c>
      <c r="N110" s="29">
        <v>7754224.4646400018</v>
      </c>
      <c r="O110" s="38">
        <f t="shared" si="21"/>
        <v>114032.71271529414</v>
      </c>
      <c r="P110" s="38">
        <f t="shared" si="22"/>
        <v>6978802.0181760015</v>
      </c>
      <c r="Q110" s="31">
        <f t="shared" si="23"/>
        <v>110611.7313338353</v>
      </c>
      <c r="R110" s="31">
        <f t="shared" si="24"/>
        <v>6769437.9576307209</v>
      </c>
      <c r="S110" s="52">
        <v>44187</v>
      </c>
      <c r="T110" s="57"/>
    </row>
    <row r="111" spans="1:20" ht="13.5" customHeight="1" x14ac:dyDescent="0.2">
      <c r="A111" s="4" t="s">
        <v>58</v>
      </c>
      <c r="B111" s="10" t="s">
        <v>16</v>
      </c>
      <c r="C111" s="5">
        <v>7</v>
      </c>
      <c r="D111" s="19">
        <v>610</v>
      </c>
      <c r="E111" s="4" t="s">
        <v>34</v>
      </c>
      <c r="F111" s="4" t="s">
        <v>63</v>
      </c>
      <c r="G111" s="6">
        <v>67.19</v>
      </c>
      <c r="H111" s="6">
        <v>33.090000000000003</v>
      </c>
      <c r="I111" s="6">
        <v>14.85</v>
      </c>
      <c r="J111" s="6">
        <v>3.81</v>
      </c>
      <c r="K111" s="17">
        <v>67.5</v>
      </c>
      <c r="L111" s="4" t="s">
        <v>12</v>
      </c>
      <c r="M111" s="29">
        <v>121740.16148148148</v>
      </c>
      <c r="N111" s="29">
        <v>8217460.9000000004</v>
      </c>
      <c r="O111" s="38">
        <f t="shared" si="21"/>
        <v>109566.14533333333</v>
      </c>
      <c r="P111" s="38">
        <f t="shared" si="22"/>
        <v>7395714.8100000005</v>
      </c>
      <c r="Q111" s="31">
        <f t="shared" si="23"/>
        <v>106279.16097333333</v>
      </c>
      <c r="R111" s="31">
        <f t="shared" si="24"/>
        <v>7173843.3657</v>
      </c>
      <c r="S111" s="66"/>
      <c r="T111" s="68"/>
    </row>
    <row r="112" spans="1:20" ht="11.25" customHeight="1" x14ac:dyDescent="0.2">
      <c r="A112" s="10" t="s">
        <v>58</v>
      </c>
      <c r="B112" s="10" t="s">
        <v>29</v>
      </c>
      <c r="C112" s="11">
        <v>8</v>
      </c>
      <c r="D112" s="19">
        <v>611</v>
      </c>
      <c r="E112" s="10" t="s">
        <v>30</v>
      </c>
      <c r="F112" s="10" t="s">
        <v>59</v>
      </c>
      <c r="G112" s="12">
        <v>72.03</v>
      </c>
      <c r="H112" s="12">
        <v>38.4</v>
      </c>
      <c r="I112" s="12">
        <v>12.07</v>
      </c>
      <c r="J112" s="12">
        <v>4.26</v>
      </c>
      <c r="K112" s="17">
        <v>73.7</v>
      </c>
      <c r="L112" s="10" t="s">
        <v>12</v>
      </c>
      <c r="M112" s="29">
        <v>133222.45210312077</v>
      </c>
      <c r="N112" s="29">
        <v>9818494.7200000007</v>
      </c>
      <c r="O112" s="39">
        <f t="shared" si="21"/>
        <v>119900.2068928087</v>
      </c>
      <c r="P112" s="38">
        <f t="shared" si="22"/>
        <v>8836645.2480000015</v>
      </c>
      <c r="Q112" s="31">
        <f t="shared" si="23"/>
        <v>116303.20068602443</v>
      </c>
      <c r="R112" s="31">
        <f t="shared" si="24"/>
        <v>8571545.8905600011</v>
      </c>
      <c r="S112" s="42"/>
      <c r="T112" s="57"/>
    </row>
    <row r="113" spans="1:20" ht="13.5" customHeight="1" x14ac:dyDescent="0.2">
      <c r="A113" s="47" t="s">
        <v>58</v>
      </c>
      <c r="B113" s="10" t="s">
        <v>16</v>
      </c>
      <c r="C113" s="48">
        <v>8</v>
      </c>
      <c r="D113" s="49">
        <v>613</v>
      </c>
      <c r="E113" s="4" t="s">
        <v>17</v>
      </c>
      <c r="F113" s="47" t="s">
        <v>64</v>
      </c>
      <c r="G113" s="50">
        <v>58.31</v>
      </c>
      <c r="H113" s="50">
        <v>30.12</v>
      </c>
      <c r="I113" s="50">
        <v>10.06</v>
      </c>
      <c r="J113" s="50">
        <v>3.87</v>
      </c>
      <c r="K113" s="51">
        <v>59.3</v>
      </c>
      <c r="L113" s="4" t="s">
        <v>12</v>
      </c>
      <c r="M113" s="29">
        <v>128006.05811280948</v>
      </c>
      <c r="N113" s="29">
        <v>7590759.2460896019</v>
      </c>
      <c r="O113" s="38">
        <f t="shared" si="21"/>
        <v>115205.45230152854</v>
      </c>
      <c r="P113" s="38">
        <f t="shared" si="22"/>
        <v>6831683.3214806421</v>
      </c>
      <c r="Q113" s="31">
        <f t="shared" si="23"/>
        <v>111749.28873248269</v>
      </c>
      <c r="R113" s="31">
        <f t="shared" si="24"/>
        <v>6626732.8218362229</v>
      </c>
      <c r="T113" s="57"/>
    </row>
    <row r="114" spans="1:20" ht="12.75" customHeight="1" x14ac:dyDescent="0.2">
      <c r="A114" s="4" t="s">
        <v>58</v>
      </c>
      <c r="B114" s="10" t="s">
        <v>16</v>
      </c>
      <c r="C114" s="48">
        <v>8</v>
      </c>
      <c r="D114" s="49">
        <v>614</v>
      </c>
      <c r="E114" s="47" t="s">
        <v>17</v>
      </c>
      <c r="F114" s="4" t="s">
        <v>60</v>
      </c>
      <c r="G114" s="50">
        <v>58.31</v>
      </c>
      <c r="H114" s="6">
        <v>30.04</v>
      </c>
      <c r="I114" s="6">
        <v>10.14</v>
      </c>
      <c r="J114" s="6">
        <v>3.87</v>
      </c>
      <c r="K114" s="51">
        <v>59.2</v>
      </c>
      <c r="L114" s="47" t="s">
        <v>12</v>
      </c>
      <c r="M114" s="29">
        <v>128008.90666118922</v>
      </c>
      <c r="N114" s="29">
        <v>7578127.2743424019</v>
      </c>
      <c r="O114" s="38">
        <f t="shared" si="21"/>
        <v>115208.01599507029</v>
      </c>
      <c r="P114" s="38">
        <f t="shared" si="22"/>
        <v>6820314.5469081616</v>
      </c>
      <c r="Q114" s="31">
        <f t="shared" si="23"/>
        <v>111751.77551521818</v>
      </c>
      <c r="R114" s="31">
        <f t="shared" si="24"/>
        <v>6615705.1105009168</v>
      </c>
      <c r="S114" s="52"/>
      <c r="T114" s="57"/>
    </row>
    <row r="115" spans="1:20" ht="13.5" customHeight="1" x14ac:dyDescent="0.2">
      <c r="A115" s="4" t="s">
        <v>58</v>
      </c>
      <c r="B115" s="10" t="s">
        <v>16</v>
      </c>
      <c r="C115" s="5">
        <v>8</v>
      </c>
      <c r="D115" s="19">
        <v>615</v>
      </c>
      <c r="E115" s="4" t="s">
        <v>19</v>
      </c>
      <c r="F115" s="4" t="s">
        <v>61</v>
      </c>
      <c r="G115" s="6">
        <v>62.18</v>
      </c>
      <c r="H115" s="6">
        <v>34.54</v>
      </c>
      <c r="I115" s="6">
        <v>11.89</v>
      </c>
      <c r="J115" s="6">
        <v>3.97</v>
      </c>
      <c r="K115" s="17">
        <v>63.1</v>
      </c>
      <c r="L115" s="4" t="s">
        <v>12</v>
      </c>
      <c r="M115" s="29">
        <v>126653.81325388275</v>
      </c>
      <c r="N115" s="29">
        <v>7991855.6163200019</v>
      </c>
      <c r="O115" s="38">
        <f t="shared" si="21"/>
        <v>113988.43192849448</v>
      </c>
      <c r="P115" s="38">
        <f t="shared" si="22"/>
        <v>7192670.054688002</v>
      </c>
      <c r="Q115" s="31">
        <f t="shared" si="23"/>
        <v>110568.77897063966</v>
      </c>
      <c r="R115" s="31">
        <f t="shared" si="24"/>
        <v>6976889.9530473622</v>
      </c>
      <c r="S115" s="52"/>
      <c r="T115" s="57"/>
    </row>
    <row r="116" spans="1:20" x14ac:dyDescent="0.2">
      <c r="A116" s="4" t="s">
        <v>58</v>
      </c>
      <c r="B116" s="10" t="s">
        <v>16</v>
      </c>
      <c r="C116" s="5">
        <v>8</v>
      </c>
      <c r="D116" s="19">
        <v>616</v>
      </c>
      <c r="E116" s="4" t="s">
        <v>19</v>
      </c>
      <c r="F116" s="4" t="s">
        <v>62</v>
      </c>
      <c r="G116" s="6">
        <v>60.89</v>
      </c>
      <c r="H116" s="6">
        <v>36.08</v>
      </c>
      <c r="I116" s="6">
        <v>9.51</v>
      </c>
      <c r="J116" s="6">
        <v>3.97</v>
      </c>
      <c r="K116" s="17">
        <v>61.4</v>
      </c>
      <c r="L116" s="4" t="s">
        <v>12</v>
      </c>
      <c r="M116" s="29">
        <v>126697.69169511403</v>
      </c>
      <c r="N116" s="29">
        <v>7779238.2700800011</v>
      </c>
      <c r="O116" s="38">
        <f t="shared" si="21"/>
        <v>114027.92252560263</v>
      </c>
      <c r="P116" s="38">
        <f t="shared" si="22"/>
        <v>7001314.4430720014</v>
      </c>
      <c r="Q116" s="31">
        <f t="shared" si="23"/>
        <v>110607.08484983456</v>
      </c>
      <c r="R116" s="31">
        <f t="shared" si="24"/>
        <v>6791275.0097798416</v>
      </c>
      <c r="S116" s="52"/>
      <c r="T116" s="57"/>
    </row>
  </sheetData>
  <sheetProtection formatCells="0"/>
  <autoFilter ref="A2:T116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5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2020-12-08T14:53:46Z</cp:lastPrinted>
  <dcterms:created xsi:type="dcterms:W3CDTF">2019-11-06T08:47:30Z</dcterms:created>
  <dcterms:modified xsi:type="dcterms:W3CDTF">2020-12-22T07:41:11Z</dcterms:modified>
</cp:coreProperties>
</file>